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75BDEEBF-2210-4D0A-B0BB-0EABF25AE48F}" xr6:coauthVersionLast="47" xr6:coauthVersionMax="47" xr10:uidLastSave="{00000000-0000-0000-0000-000000000000}"/>
  <bookViews>
    <workbookView xWindow="-98" yWindow="-98" windowWidth="28996" windowHeight="15675" tabRatio="781" activeTab="1" xr2:uid="{00000000-000D-0000-FFFF-FFFF00000000}"/>
  </bookViews>
  <sheets>
    <sheet name="สรุปข้อมูลปี67" sheetId="16" r:id="rId1"/>
    <sheet name="ข้าราชการ" sheetId="2" r:id="rId2"/>
    <sheet name="ลูกจ้างชั่วคราว(ครู)" sheetId="4" r:id="rId3"/>
    <sheet name="16_38ค" sheetId="5" r:id="rId4"/>
    <sheet name="16_พนักงานราช" sheetId="9" r:id="rId5"/>
    <sheet name="15_ลูกจ้างประจำ" sheetId="6" r:id="rId6"/>
    <sheet name="17_ลูกจ้างชั่วคราว(สำนักงาน)" sheetId="8" r:id="rId7"/>
    <sheet name="18_ลูกจ้างชั่วคราว_นักการ" sheetId="7" r:id="rId8"/>
    <sheet name="19_ลูกจ้างรายวัน" sheetId="11" r:id="rId9"/>
    <sheet name="20_พนักงานรักษาความปลอดภัย" sheetId="13" r:id="rId10"/>
    <sheet name="นักศึกษาฝึกสอน" sheetId="12" r:id="rId11"/>
  </sheets>
  <definedNames>
    <definedName name="_xlnm._FilterDatabase" localSheetId="1" hidden="1">ข้าราชการ!$A$1:$F$100</definedName>
    <definedName name="_xlnm._FilterDatabase" localSheetId="2" hidden="1">'ลูกจ้างชั่วคราว(ครู)'!$A$1:$F$63</definedName>
    <definedName name="OLE_LINK1" localSheetId="2">'ลูกจ้างชั่วคราว(ครู)'!#REF!</definedName>
    <definedName name="_xlnm.Print_Area" localSheetId="5">'15_ลูกจ้างประจำ'!$A$1:$E$25</definedName>
    <definedName name="_xlnm.Print_Area" localSheetId="3">'16_38ค'!$A$1:$E$25</definedName>
    <definedName name="_xlnm.Print_Area" localSheetId="4">'16_พนักงานราช'!$A$1:$E$26</definedName>
    <definedName name="_xlnm.Print_Area" localSheetId="6">'17_ลูกจ้างชั่วคราว(สำนักงาน)'!$A$1:$L$32</definedName>
    <definedName name="_xlnm.Print_Area" localSheetId="7">'18_ลูกจ้างชั่วคราว_นักการ'!$A$1:$E$25</definedName>
    <definedName name="_xlnm.Print_Area" localSheetId="8">'19_ลูกจ้างรายวัน'!$A$1:$E$25</definedName>
    <definedName name="_xlnm.Print_Area" localSheetId="9">'20_พนักงานรักษาความปลอดภัย'!$A$1:$E$25</definedName>
    <definedName name="_xlnm.Print_Area" localSheetId="1">ข้าราชการ!$A$1:$G$121</definedName>
    <definedName name="_xlnm.Print_Area" localSheetId="10">นักศึกษาฝึกสอน!$A$1:$D$25</definedName>
    <definedName name="_xlnm.Print_Area" localSheetId="2">'ลูกจ้างชั่วคราว(ครู)'!$A$1:$G$83</definedName>
    <definedName name="_xlnm.Print_Titles" localSheetId="1">ข้าราชการ!$1:$1</definedName>
    <definedName name="_xlnm.Print_Titles" localSheetId="2">'ลูกจ้างชั่วคราว(ครู)'!$1:$1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6" l="1"/>
  <c r="I22" i="16"/>
  <c r="E23" i="9"/>
  <c r="D9" i="16" s="1"/>
  <c r="E24" i="9"/>
  <c r="D19" i="16" s="1"/>
  <c r="E22" i="9"/>
  <c r="D6" i="16" s="1"/>
  <c r="E21" i="9"/>
  <c r="D16" i="16" s="1"/>
  <c r="E20" i="9"/>
  <c r="D17" i="16" s="1"/>
  <c r="H22" i="16"/>
  <c r="H21" i="16"/>
  <c r="H20" i="16"/>
  <c r="I20" i="16" s="1"/>
  <c r="F18" i="16"/>
  <c r="I18" i="16" s="1"/>
  <c r="C11" i="16"/>
  <c r="I11" i="16" s="1"/>
  <c r="C12" i="16"/>
  <c r="F26" i="16"/>
  <c r="D25" i="12"/>
  <c r="E25" i="13"/>
  <c r="E41" i="13" s="1"/>
  <c r="E25" i="11"/>
  <c r="E25" i="7"/>
  <c r="L32" i="8"/>
  <c r="G32" i="8"/>
  <c r="E25" i="6"/>
  <c r="E25" i="5"/>
  <c r="E19" i="16" s="1"/>
  <c r="E26" i="16" s="1"/>
  <c r="G81" i="4"/>
  <c r="G17" i="16" s="1"/>
  <c r="G80" i="4"/>
  <c r="G16" i="16" s="1"/>
  <c r="G79" i="4"/>
  <c r="G15" i="16" s="1"/>
  <c r="G78" i="4"/>
  <c r="G14" i="16" s="1"/>
  <c r="G77" i="4"/>
  <c r="G13" i="16" s="1"/>
  <c r="G76" i="4"/>
  <c r="G12" i="16" s="1"/>
  <c r="G75" i="4"/>
  <c r="G11" i="16" s="1"/>
  <c r="G74" i="4"/>
  <c r="G10" i="16" s="1"/>
  <c r="G73" i="4"/>
  <c r="G9" i="16" s="1"/>
  <c r="G72" i="4"/>
  <c r="G8" i="16" s="1"/>
  <c r="G71" i="4"/>
  <c r="G7" i="16" s="1"/>
  <c r="G70" i="4"/>
  <c r="G6" i="16" s="1"/>
  <c r="G69" i="4"/>
  <c r="G5" i="16" s="1"/>
  <c r="G106" i="2"/>
  <c r="C4" i="16" s="1"/>
  <c r="I4" i="16" s="1"/>
  <c r="G119" i="2"/>
  <c r="C17" i="16" s="1"/>
  <c r="G118" i="2"/>
  <c r="C16" i="16" s="1"/>
  <c r="G117" i="2"/>
  <c r="C15" i="16" s="1"/>
  <c r="G116" i="2"/>
  <c r="C14" i="16" s="1"/>
  <c r="I14" i="16" s="1"/>
  <c r="G115" i="2"/>
  <c r="C13" i="16" s="1"/>
  <c r="I13" i="16" s="1"/>
  <c r="G114" i="2"/>
  <c r="G113" i="2"/>
  <c r="G112" i="2"/>
  <c r="C10" i="16" s="1"/>
  <c r="I10" i="16" s="1"/>
  <c r="G111" i="2"/>
  <c r="C9" i="16" s="1"/>
  <c r="I9" i="16" s="1"/>
  <c r="G110" i="2"/>
  <c r="C8" i="16" s="1"/>
  <c r="I8" i="16" s="1"/>
  <c r="G109" i="2"/>
  <c r="C7" i="16" s="1"/>
  <c r="I7" i="16" s="1"/>
  <c r="G108" i="2"/>
  <c r="C6" i="16" s="1"/>
  <c r="I6" i="16" s="1"/>
  <c r="G107" i="2"/>
  <c r="C5" i="16" s="1"/>
  <c r="I19" i="16" l="1"/>
  <c r="I15" i="16"/>
  <c r="D26" i="16"/>
  <c r="I16" i="16"/>
  <c r="I5" i="16"/>
  <c r="I17" i="16"/>
  <c r="I12" i="16"/>
  <c r="H23" i="16"/>
  <c r="I23" i="16" s="1"/>
  <c r="E26" i="9"/>
  <c r="C26" i="16"/>
  <c r="G83" i="4"/>
  <c r="G121" i="2"/>
  <c r="H26" i="16" l="1"/>
  <c r="G26" i="16"/>
  <c r="I26" i="16" s="1"/>
</calcChain>
</file>

<file path=xl/sharedStrings.xml><?xml version="1.0" encoding="utf-8"?>
<sst xmlns="http://schemas.openxmlformats.org/spreadsheetml/2006/main" count="912" uniqueCount="357">
  <si>
    <t>ตำแหน่ง</t>
  </si>
  <si>
    <t>วิทยฐานะ</t>
  </si>
  <si>
    <t>วันเดือนปีเกิด</t>
  </si>
  <si>
    <t>เลขประจำตัวประชาชน</t>
  </si>
  <si>
    <t>นายธีรภัทร์   ไชยสัตย์</t>
  </si>
  <si>
    <t>ชำนาญการพิเศษ</t>
  </si>
  <si>
    <t xml:space="preserve"> </t>
  </si>
  <si>
    <t>นายวีระพจน์  ปรีพูล</t>
  </si>
  <si>
    <t>รองผู้อำนวยการ</t>
  </si>
  <si>
    <t>นายสนั่น   มูลสาร</t>
  </si>
  <si>
    <t>พ.ศ.เกิด</t>
  </si>
  <si>
    <t>ผู้อำนวยการ</t>
  </si>
  <si>
    <t>หมายเหตุ</t>
  </si>
  <si>
    <t>นายสุชาติ  คงเจริญ</t>
  </si>
  <si>
    <t>ครู</t>
  </si>
  <si>
    <t>นางสาวน้ำฝน   ตั้งประเสริฐ</t>
  </si>
  <si>
    <t>นางเดือนฉาย   ปัดสาแก้ว</t>
  </si>
  <si>
    <t>นางวัฒนา  โอทาตะวงษ์</t>
  </si>
  <si>
    <t>นางรัชนีพร  สุขเกษม</t>
  </si>
  <si>
    <t>นางอิสราภา  พิลาไชย</t>
  </si>
  <si>
    <t>นายทองดี  มะปะทัง</t>
  </si>
  <si>
    <t>นางเยาวรัตน์   คัมภ์บุญยอ</t>
  </si>
  <si>
    <t>นางนฤมล คงเจริญ</t>
  </si>
  <si>
    <t>แผนก/งาน</t>
  </si>
  <si>
    <t>อายุปัจุบัน</t>
  </si>
  <si>
    <t>ลำดับที่</t>
  </si>
  <si>
    <t>ครูชำนาญการ</t>
  </si>
  <si>
    <t>ครูชำนาญการพิเศษ</t>
  </si>
  <si>
    <t>นายชัยยุทธ  มุ่งสมัคร</t>
  </si>
  <si>
    <t>นายพัสกร  แก้วไสย</t>
  </si>
  <si>
    <t>นายสุวิทย์    ประดิษฐ์</t>
  </si>
  <si>
    <t>นายทวีศักดิ์   โคตรโสภา</t>
  </si>
  <si>
    <t>นายพุทธ  ธรรมสุนา</t>
  </si>
  <si>
    <t>นายภาคิน   อัศวภูมิ</t>
  </si>
  <si>
    <t>ครูผู้ช่วย</t>
  </si>
  <si>
    <t>นายปริญญา  ทิพวัจนา</t>
  </si>
  <si>
    <t>นายธนวัฒน์  กองสมบัติ</t>
  </si>
  <si>
    <t>ครูเชี่ยวชาญ</t>
  </si>
  <si>
    <t>ครู คศ.1</t>
  </si>
  <si>
    <t>นายเสกสรร  ศรียศ</t>
  </si>
  <si>
    <t>นายไพฑูรย์   ยศเตา</t>
  </si>
  <si>
    <t>นายเรืองสิทธิ์  สุวรรณศรี</t>
  </si>
  <si>
    <t>นายปรวรรต  กัณฑสิทธิ์</t>
  </si>
  <si>
    <t>นายวีระชัย   โภคชัย</t>
  </si>
  <si>
    <t>นายกิตติพงษ์  รัตนวงษ์วิวัฒน์</t>
  </si>
  <si>
    <t>นายปริญญา  ไชยสุรินทร์</t>
  </si>
  <si>
    <t>นายวัชระ  วิริยา</t>
  </si>
  <si>
    <t xml:space="preserve">ครู </t>
  </si>
  <si>
    <t>นายรุฒิพงศ์   จุลชัยวรกุล</t>
  </si>
  <si>
    <t>นายยุทธนา  เทพจันทร์</t>
  </si>
  <si>
    <t>แผนกวิชาช่างยนต์</t>
  </si>
  <si>
    <t>แผนกวิชาช่างกลโรงงาน</t>
  </si>
  <si>
    <t>นายบัญชา  เพ็งสว่าง</t>
  </si>
  <si>
    <t>นายปัณณทัต  ร่มสุข</t>
  </si>
  <si>
    <t>นายเลิศศักดิ์   เปศรี</t>
  </si>
  <si>
    <t>แผนกวิชาช่างเชื่อม</t>
  </si>
  <si>
    <t>นายวิรัตน์  นิลนามะ</t>
  </si>
  <si>
    <t>นางบุษราภรณ์   แสนจันทร์</t>
  </si>
  <si>
    <t>นายรณชัย  ฆ้องก่ำ</t>
  </si>
  <si>
    <t>แผนกวิชาเทคนิคอุตสาหกรรม</t>
  </si>
  <si>
    <t>นายศุภกร  เปี่ยมสกุล</t>
  </si>
  <si>
    <t>นายสุวิช  จันทรกอง</t>
  </si>
  <si>
    <t>นายรชต  คำพลแสน</t>
  </si>
  <si>
    <t>แผนกวิชาเทคนิคพื้นฐาน</t>
  </si>
  <si>
    <t>นายนรินทร์   สิงห์สกุล</t>
  </si>
  <si>
    <t>นายพีระยุทธ   มัฆนาโส</t>
  </si>
  <si>
    <t>นายชัยณรงค์  บุตรจำนง</t>
  </si>
  <si>
    <t>นายรณชัย  อุปชีวะ</t>
  </si>
  <si>
    <t>นายอาทิตย์  เจริญเพ็ง</t>
  </si>
  <si>
    <t>นายสัญญา   มะโนพันธ์</t>
  </si>
  <si>
    <t>นายวิฑูรย์  ปิ่นวนิชย์กุล</t>
  </si>
  <si>
    <t>นายปราโมช  รูปสม</t>
  </si>
  <si>
    <t>นายพลเทียน  ด่านดาหาร</t>
  </si>
  <si>
    <t>นายวชิราวัฒน์  ภีมศิริวัฒนา</t>
  </si>
  <si>
    <t>นายพิชัย   ศิริสุวรรณ</t>
  </si>
  <si>
    <t>นายสมัย   ก้งซุย</t>
  </si>
  <si>
    <t>นายคณิต  พิมพ์คำไหล</t>
  </si>
  <si>
    <t>นายภาคิน ภูมิชัย</t>
  </si>
  <si>
    <t>นายสันติ   ศรีตระกูล</t>
  </si>
  <si>
    <t>แผนกวิชาช่างไฟฟ้ากำลัง</t>
  </si>
  <si>
    <t>นายธนบดี  ศิริปีรีด์</t>
  </si>
  <si>
    <t>นายทวีศักดิ์  คัมภ์บุญยอ</t>
  </si>
  <si>
    <t>นายวัลลภ  โพธิ์ใบ</t>
  </si>
  <si>
    <t>นายอภิเดช  ศิริตัง</t>
  </si>
  <si>
    <t>นายสุทธวิทย์  วงศ์พรหมเมฆ</t>
  </si>
  <si>
    <t>นายอดุลย์   กัลยาแก้ว</t>
  </si>
  <si>
    <t>นายวงศ์นิรัน  ชั้นงาม</t>
  </si>
  <si>
    <t>นายธนพล  ธนอนันต์ตระกูล</t>
  </si>
  <si>
    <t>นายประเสริฐ  แสงเดือน</t>
  </si>
  <si>
    <t>แผนกวิชาช่างอิเล็กทรอนิกส์</t>
  </si>
  <si>
    <t>นางสุชัญญ์ญา   ชะลูด</t>
  </si>
  <si>
    <t>นายวรพงศ์  รอบรู้</t>
  </si>
  <si>
    <t>แผนกวิชาเทคนิคสถาปัตยกรรม</t>
  </si>
  <si>
    <t>นายศักดิ์ชัย  กลางหล้า</t>
  </si>
  <si>
    <t>นายสมพาน  ชิงชัย</t>
  </si>
  <si>
    <t>นายสากล  แนวตัน</t>
  </si>
  <si>
    <t>นายอภิสิทธิ์  ปาทวาท</t>
  </si>
  <si>
    <t>นายบุญมี  ภูครองหิน</t>
  </si>
  <si>
    <t>นายจตุชัย  บุดนาชิน</t>
  </si>
  <si>
    <t>นายยศธร  สุวรรณวรวิกิจ</t>
  </si>
  <si>
    <t>นางรุ่งนภา  อัศวภูมิ</t>
  </si>
  <si>
    <t>นายศักดิ์สิทธิ์  สร้อยสังวาลย์</t>
  </si>
  <si>
    <t>นายวิชัย  แก้วอุดร</t>
  </si>
  <si>
    <t>นายณัฐพล   จุลชัยวรกุล</t>
  </si>
  <si>
    <t>แผนกวิชาเทคโนโลยีสารสนเทศ</t>
  </si>
  <si>
    <t>นายสมศักดิ์   คำมะมูล</t>
  </si>
  <si>
    <t>นายวัฒนา  ผิวดำ</t>
  </si>
  <si>
    <t xml:space="preserve">แผนกวิชาเทคโนโลยีคอมพิวเตอร์ </t>
  </si>
  <si>
    <t>รองผู้อำนวยการฝ่ายบริหารทรัพยากร</t>
  </si>
  <si>
    <t>ผู้อำนวยการวิทยาลัยเทคนิคอุดรธานี</t>
  </si>
  <si>
    <t>รองผู้อำนวยการฝ่ายแผนงานและความร่วมมือ</t>
  </si>
  <si>
    <t xml:space="preserve">แผนกวิชา/ฝ่าย </t>
  </si>
  <si>
    <t>ผู้บริหาร</t>
  </si>
  <si>
    <t>ครูจ้างสอน</t>
  </si>
  <si>
    <t>รวม</t>
  </si>
  <si>
    <t>ที่</t>
  </si>
  <si>
    <t xml:space="preserve">ข้าราชการ </t>
  </si>
  <si>
    <t>พนักงานราชการ</t>
  </si>
  <si>
    <t>วันที่เริ่มทำสัญญา</t>
  </si>
  <si>
    <t>ชื่อ-สกุล</t>
  </si>
  <si>
    <t>อายุงาน</t>
  </si>
  <si>
    <t>ครูประจำแผนกวิชาช่างยนต์</t>
  </si>
  <si>
    <t>ตรูประจำแผนกวิชาช่างยนต์</t>
  </si>
  <si>
    <t>นายสุริยา  สมงาม</t>
  </si>
  <si>
    <t>นายการุณ   ศิลชัย</t>
  </si>
  <si>
    <t>นายทศพร  เขียวแป้</t>
  </si>
  <si>
    <t>นายสิทธิ์ศักดา  ใบยา</t>
  </si>
  <si>
    <t>นายอดิศักดิ์  ภูอาศัย</t>
  </si>
  <si>
    <t>ครูประจำแผนกวิชาช่างกลโรงงาน</t>
  </si>
  <si>
    <t>ครูประจำแผนกวิชาเทคนิคอุตสาหกรรม</t>
  </si>
  <si>
    <t>นายพิสรรค์  แก้วมโน</t>
  </si>
  <si>
    <t>ครูประจำแผนกวิชาเทคนิคพื้นฐาน</t>
  </si>
  <si>
    <t>นายจักรพล  คงจา</t>
  </si>
  <si>
    <t>ครูประจำแผนกวิชาช่างไฟฟ้ากำลัง</t>
  </si>
  <si>
    <t>นายจักรพงษ์ อุประโคตร</t>
  </si>
  <si>
    <t>นายพรประชา สุทธิประภา</t>
  </si>
  <si>
    <t>นายเขมชาติ  วรพุฒิ</t>
  </si>
  <si>
    <t>นายฉัตรชัย  โพธิ์ยา</t>
  </si>
  <si>
    <t>นายชิษณุพงศ์  เนื่องชมภู</t>
  </si>
  <si>
    <t>ครูประจำแผนกวิชาช่างอิเล็กทรอนิกส์</t>
  </si>
  <si>
    <t>นายนฤพนธ์  บุญเสนา</t>
  </si>
  <si>
    <t>นายธัญวัฒน์  อำไพฤทธิ์</t>
  </si>
  <si>
    <t>ครูประจำแผนกวิชาเทคโนโลยีคอมพิวเตอร์</t>
  </si>
  <si>
    <t>นายพีรภัทร  พละกุล</t>
  </si>
  <si>
    <t>ครูประจำแผนกวิชาช่างก่อสร้าง-โยธา</t>
  </si>
  <si>
    <t>นายวิชชายุทธ บัณฑิตรักการค้า</t>
  </si>
  <si>
    <t>นายจักรพันธ์  เหง่าขัวเรียง</t>
  </si>
  <si>
    <t>แผนกวิชาช่างก่อสร้าง-โยธา</t>
  </si>
  <si>
    <t>ครูประจำแผนกวิชาเทคนิคสถาปัตยกรรม</t>
  </si>
  <si>
    <t>หัวหน้างานบริหารงานทั่วไป</t>
  </si>
  <si>
    <t>หัวหน้างานบัญชี</t>
  </si>
  <si>
    <t>เจ้าหน้าที่งานอาชีวศึกษาบัณฑิต</t>
  </si>
  <si>
    <t>ลูกจ้างประจำ</t>
  </si>
  <si>
    <t>นางณัชชา  ชิ้นสวัสดิ์</t>
  </si>
  <si>
    <t>เจ้าพนักงานการเงินและบัญชีปฏิบัติงาน</t>
  </si>
  <si>
    <t>นางณัฐพัชร์  งานรุ่งเรืองเกิด</t>
  </si>
  <si>
    <t>เจ้าพนักงานธุรการชำนาญงาน</t>
  </si>
  <si>
    <t>นางพนิดา  สุขสบาย</t>
  </si>
  <si>
    <t>ครูประจำแผนกวิชาเทคโนโลยีสารสนเทศ</t>
  </si>
  <si>
    <t>นายศักรินทร์ พัฒนวนิชชากร</t>
  </si>
  <si>
    <t>นางสุพรรณี  สุดนางาม</t>
  </si>
  <si>
    <t>นายสงัด  พลทะจักร</t>
  </si>
  <si>
    <t>นายพรศักดิ์  คำตะพันธ์</t>
  </si>
  <si>
    <t>นายราเชน  ชิ้นสวัสดิ์</t>
  </si>
  <si>
    <t>พนักงานบริการทั่วไป</t>
  </si>
  <si>
    <t>แม่บ้าน</t>
  </si>
  <si>
    <t>นายสง่า  สมบูรณ์</t>
  </si>
  <si>
    <t>นายไมตรี  ขันสีนวน</t>
  </si>
  <si>
    <t>นายสุชาติ  ช่วยแสง</t>
  </si>
  <si>
    <t>นางสลาลัย  ศรีรักษา</t>
  </si>
  <si>
    <t>นางอมรรัตน์  ยิ้มเสมียน</t>
  </si>
  <si>
    <t>นางลดาวัลย์   สร้อยสังวาลย์</t>
  </si>
  <si>
    <t>นายกฤษฎา   เชิดพานิช</t>
  </si>
  <si>
    <t>นายฐากูร   อาณารัตน์</t>
  </si>
  <si>
    <t>นายสุระเดช   ยิ่งคงดี</t>
  </si>
  <si>
    <t>งานอาคารสถานที่</t>
  </si>
  <si>
    <t>นางศิริรัตน์  สิงห์สกุล</t>
  </si>
  <si>
    <t>ผู้ช่วยหัวหน้างานพัสดุ/ผู้ช่วยหัวหน้างานบัญชี</t>
  </si>
  <si>
    <t>นางฐิตาภรณ์  โยประทุม</t>
  </si>
  <si>
    <t>ลูกจ้างชั่วคราว</t>
  </si>
  <si>
    <t>พนักงานราชการ (ครู)</t>
  </si>
  <si>
    <t>ฝ่าย</t>
  </si>
  <si>
    <t>ฝ่ายบริหารทรัพยากร</t>
  </si>
  <si>
    <t>ฝ่ายแผนงานและความร่วมมือ</t>
  </si>
  <si>
    <t>ฝ่ายพัฒนากิจการนักเรียนนักศึกษา</t>
  </si>
  <si>
    <t>เจ้าหน้าที่งานการเงิน</t>
  </si>
  <si>
    <t>เจ้าหน้าที่งานเอกสารการพิมพ์และงานประชาสัมพันธ์</t>
  </si>
  <si>
    <t>เจ้าหน้าที่งานทะเบียน</t>
  </si>
  <si>
    <t>เจ้าหน้าที่งานบุคลากร</t>
  </si>
  <si>
    <t>เจ้าหน้าที่งานบริหารงานทั่วไป</t>
  </si>
  <si>
    <t>เจ้าหน้าที่งานพัสดุ</t>
  </si>
  <si>
    <t>เจ้าหน้าที่งานบัญชี</t>
  </si>
  <si>
    <t>เจ้าหน้าที่งานส่งเสริมการค้าและงานความร่วมมือ</t>
  </si>
  <si>
    <t>เจ้าหน้าที่งานแผนและงานศูนย์ข้อมูลสารสนเทศ</t>
  </si>
  <si>
    <t>เจ้าหน้าที่งานประกันคุณภาพและงานวิจัย</t>
  </si>
  <si>
    <t>เจ้าหน้าที่งานสวัสดิการและงานโครงการพิเศษ</t>
  </si>
  <si>
    <t>เจ้าหน้าที่งานกิจกรรม</t>
  </si>
  <si>
    <t>เจ้าหน้าที่งานครูทีปรึกษาและงานปกครอง</t>
  </si>
  <si>
    <t>เจ้าหน้าที่งานแนะแนว</t>
  </si>
  <si>
    <t>เจ้าหน้าที่งานหลักสูตร</t>
  </si>
  <si>
    <t>เจ้าหน้าที่งานห้องสมุด</t>
  </si>
  <si>
    <t>เจ้าหน้าที่งานวัดผล</t>
  </si>
  <si>
    <t>เจ้าหน้าที่งานทวิภาคี</t>
  </si>
  <si>
    <t>บรรณารักษ์ (เจ้าหน้าที่งานห้องสมุด)</t>
  </si>
  <si>
    <t>วิทยาลัยเทคนิคอุดรธานี</t>
  </si>
  <si>
    <t>ลูกจ้างประจำ (พนักงานพัสดุ)</t>
  </si>
  <si>
    <t>ลูกจ้างประจำ (พนักงานพิมพ์)</t>
  </si>
  <si>
    <t>ลูกจ้างประจำ (ผู้ดูแลหมวดสถานที่)</t>
  </si>
  <si>
    <t>พนักงานราชการ (ทั่วไป)</t>
  </si>
  <si>
    <t>ฝ่ายวิชาการ</t>
  </si>
  <si>
    <t>นักการภารโรง</t>
  </si>
  <si>
    <t>ว่าที่ ร.ต. ธวัช  พลไกร</t>
  </si>
  <si>
    <t>นายศุภฤกษ์  มูลสาร</t>
  </si>
  <si>
    <t>กพ (38 ค.)</t>
  </si>
  <si>
    <t>รองผู้อำนวยการฝ่ายพัฒนาฯ</t>
  </si>
  <si>
    <t>นายรัชพล  สินเทศ</t>
  </si>
  <si>
    <t>นายทัศนัย  โคตรแสนลี</t>
  </si>
  <si>
    <t>นายอธิวัฒน์  มุกขะกัง</t>
  </si>
  <si>
    <t>นายสุธี    กุลสุวรรณ์</t>
  </si>
  <si>
    <t>นายปริญญา  พูลศิริ</t>
  </si>
  <si>
    <t>นางดวงพร  ศรีปะโค</t>
  </si>
  <si>
    <t>นายอภิชิต  หงษาคำ</t>
  </si>
  <si>
    <t>นายณัฏฐวัสน์  ศักดิ์อุบล</t>
  </si>
  <si>
    <t>นายสุพร   เจริญสุข</t>
  </si>
  <si>
    <t>นายภูเบศร์  กองศิริ</t>
  </si>
  <si>
    <t>นายศิรชัช   กัลยาแก้ว</t>
  </si>
  <si>
    <t>นายดนุพล    เทศศรีเมือง</t>
  </si>
  <si>
    <t>Mrs.Jovanah Y. Culanggo</t>
  </si>
  <si>
    <t>นางสาวอรปรียา   รัตนทิพย์</t>
  </si>
  <si>
    <t>นางสาวจริยา  แก้วปราณี</t>
  </si>
  <si>
    <t>นางสาวธาราวรรณ กุลสุวรรณ์</t>
  </si>
  <si>
    <t>นางศศิธร  หิตจำนงค์</t>
  </si>
  <si>
    <t xml:space="preserve">นายสมควร  คำสาริรักษ์  </t>
  </si>
  <si>
    <t>นางสาวธนวรร  คำสิทธิบรรณ</t>
  </si>
  <si>
    <t>นางสาวนิศาชล   ดวงพิมพ์</t>
  </si>
  <si>
    <t>นางสาวอัญมณี  รอดประเสริฐ</t>
  </si>
  <si>
    <t>นางสาวจิตรา   ลืออุโฆษกุล</t>
  </si>
  <si>
    <t>นายวิระศักดิ์   วงษาเนาว์</t>
  </si>
  <si>
    <t>นายกิตติภณ  จันทะคาม</t>
  </si>
  <si>
    <t>นางวาสนา  สำราญจิต</t>
  </si>
  <si>
    <t>รองผู้อำนวยการฝ่ายวิชาการ</t>
  </si>
  <si>
    <t>นางสาววรนุช  วรภูมิ</t>
  </si>
  <si>
    <t>นางสาวสุจิตรา   หมู่โยธา</t>
  </si>
  <si>
    <t>นางสาวศิริกาญจน์  กันลัยพันธุ์</t>
  </si>
  <si>
    <t>นางสาวสุภาดา   พลทัสสะ</t>
  </si>
  <si>
    <t>นางสาวสุพัตรา   มูลตะกรณ์</t>
  </si>
  <si>
    <t>นางสาวพิรญาณ์   วงศ์ดี</t>
  </si>
  <si>
    <t>นางสาวอริศรา   เขมะรัง</t>
  </si>
  <si>
    <t>นางสาวจิราภรณ์   สิมสีดา</t>
  </si>
  <si>
    <t>นางสาวสมพร   บุตรดี</t>
  </si>
  <si>
    <t>นางสาวณปภา   ธรรมรักษา</t>
  </si>
  <si>
    <t>นางสาววราทิพย์   มีแก้ว</t>
  </si>
  <si>
    <t>นางสาวสิริกร   พิมพ์โต</t>
  </si>
  <si>
    <t>นางสาวสิรีธร   อุปสิทธิ์</t>
  </si>
  <si>
    <t>นางสาว.ศิริวรรณ   วัจนสาร</t>
  </si>
  <si>
    <t>นางสาวนิญาพร   จันทรเสนา</t>
  </si>
  <si>
    <t>ว่าที่ร.ต.ฐิติพงษ์  เชิดทอง</t>
  </si>
  <si>
    <t>นางสาวปวีณา  พลเรือง</t>
  </si>
  <si>
    <t>นางสาวธมลวรรณ พันธุลาวัณย์</t>
  </si>
  <si>
    <t>นางสาวจิราวดี  สินเธาว์</t>
  </si>
  <si>
    <t>นางสาววันวิสาข์  ศรีขาว</t>
  </si>
  <si>
    <t>นางสาวชัชชญา  มธุรเวช</t>
  </si>
  <si>
    <t>นางสาวนฤมล  ลีพฤติ</t>
  </si>
  <si>
    <t>นางสาวอรพรรณ  ก่องขันธ์</t>
  </si>
  <si>
    <t>นางสาวกชพร   เรืองทิพย์</t>
  </si>
  <si>
    <t>นางสาวเบ็ญจพร  ภูผัน</t>
  </si>
  <si>
    <t xml:space="preserve">นางสาวลลิตา  นนท์ตรี </t>
  </si>
  <si>
    <t>นางสาวนวินดาภา  กองศรี</t>
  </si>
  <si>
    <t>นางสาวสุภัสสร  เสริมทรัพย์</t>
  </si>
  <si>
    <t>นางสาวหทัยรัตน์  ผอบแก้ว</t>
  </si>
  <si>
    <t>นางสาวอภิชญา   จงใจจิต</t>
  </si>
  <si>
    <t>นางสาวอาดา  สุวรรณภักดี</t>
  </si>
  <si>
    <t>แผนกวิชาการจัดการโลจิสติกส์และซัพพลายเชน</t>
  </si>
  <si>
    <t>นายกฤษฎา   เสนาเจริญ</t>
  </si>
  <si>
    <t>นายปรีชา  รักษาพล</t>
  </si>
  <si>
    <t>นางสาวสวรินทร์   สกุลพานิช</t>
  </si>
  <si>
    <t>นางสาวคมขำ  ธรรมรักษา</t>
  </si>
  <si>
    <t>นางสาวเยาวรินทร์  ศรีอุทมาลย์</t>
  </si>
  <si>
    <t>นางสาวนภัสศรัณย์   ศิริคุปต์</t>
  </si>
  <si>
    <t>นางสาวสมฤทัย  ม่วงผุย</t>
  </si>
  <si>
    <t>นางสาวเขมอัชฌ์ธิกา ภูวศรีเหลื่อม</t>
  </si>
  <si>
    <t>นางสาวอุสาห์   ทัศไนยเมธากุล</t>
  </si>
  <si>
    <t>นางสาวเนตรนภา    รัตนมงคล</t>
  </si>
  <si>
    <t>นางสาวปรีดาภรณ์  อึ้งนภารัตน์</t>
  </si>
  <si>
    <t>นางสาวบุษบา   สีนามหวด</t>
  </si>
  <si>
    <t>นางสาวเบญญาภา  บุบผามาเต</t>
  </si>
  <si>
    <t>นางสาววิไลลักษณ์  ปราบสูงเนิน</t>
  </si>
  <si>
    <t>นางสาวสิริสุดา   ศรีสองเมือง</t>
  </si>
  <si>
    <t>นายธนวัฒน์   คำเหมือน</t>
  </si>
  <si>
    <t>นายปณิธาน   นามบุญลา</t>
  </si>
  <si>
    <t>นางสาวพัชราภรณ์  วงษ์เพชร</t>
  </si>
  <si>
    <t>นางสาวรุจิรา  สิทธิพิสัย</t>
  </si>
  <si>
    <t>นางสาววิภาพรรณ  สุวรรณศรี</t>
  </si>
  <si>
    <t>นายกิตติพิเชษฐ์  บุญรักษา</t>
  </si>
  <si>
    <t>นางสาวคันธมาทน์ เหาะดอน</t>
  </si>
  <si>
    <t>เจ้าหน้าที่งานอาชีวศึกษาจังหวัดอุดรธานี</t>
  </si>
  <si>
    <t>นายคำปัน  สิงห์ปั้น</t>
  </si>
  <si>
    <t>นางสาวอาทิตยา เคล้าทอง</t>
  </si>
  <si>
    <t>นางสาวอรวรรณ วุฒิเสน</t>
  </si>
  <si>
    <t>เจ้าหน้าที่งานทวิภาคฯ</t>
  </si>
  <si>
    <t xml:space="preserve"> นายนฤเบศ      บุญฮวด</t>
  </si>
  <si>
    <t>นายจรินทร์        เครือชารี</t>
  </si>
  <si>
    <t>นางสาวณัฐวดี    กลางโยธี</t>
  </si>
  <si>
    <t>นายญาณพัฒน์    หนักแน่น</t>
  </si>
  <si>
    <t>ครูประจำแผนกวิชาช่างก่อสร้าง-โยธ</t>
  </si>
  <si>
    <t>นางสาวสุภนิดา ไกรดวง</t>
  </si>
  <si>
    <t>นายชัชวาลย์ มุงคุณ</t>
  </si>
  <si>
    <t>นางสาวสุธิตา แก้วทะเล</t>
  </si>
  <si>
    <t xml:space="preserve">นายวิระชน        	ศรีทอง	</t>
  </si>
  <si>
    <t>พนักงานรักษาความปลอดภัย</t>
  </si>
  <si>
    <t>นางสาวจันทิรา แก้วทะเล</t>
  </si>
  <si>
    <t>MR. Virachay Vongsanga</t>
  </si>
  <si>
    <t>นายณัฐพล รอบรู้</t>
  </si>
  <si>
    <t>นายพนากรณ์ ชาวชายโขง</t>
  </si>
  <si>
    <t>ผู้ช่วยหัวหน้างานบุคลากร</t>
  </si>
  <si>
    <t>นายเรืองฤทธิ์ จันทร์เรือง</t>
  </si>
  <si>
    <t>พนักงานขับรถ</t>
  </si>
  <si>
    <t>นายสุรชัย  น้อยอุ่น</t>
  </si>
  <si>
    <t>ข้อมูลบุคลากร  ประจำปีการศึกษา  2567</t>
  </si>
  <si>
    <t>นายนฤนาท ไชยสัตย์</t>
  </si>
  <si>
    <t>นายนัฏอนันต์  นิกร</t>
  </si>
  <si>
    <t>ช่วยราชการ</t>
  </si>
  <si>
    <t>นายประกาศิต  ปราบพาล</t>
  </si>
  <si>
    <t>เจ้าหน้าที่สำนักงาน (ลูกจ้างชั่วคราว)</t>
  </si>
  <si>
    <t>พนักงานพัสดุ</t>
  </si>
  <si>
    <t>พนักงานพิมพ์</t>
  </si>
  <si>
    <t>ผู้ดูแลหมวดสถานที่</t>
  </si>
  <si>
    <t>นักศึกษาฝึกสอน</t>
  </si>
  <si>
    <t>นางอุมาพร สร้อยมงคล</t>
  </si>
  <si>
    <t>แผนกวิชาสามัญ (ครูประจำหมวดวิชาสังคม)</t>
  </si>
  <si>
    <t>แผนกวิชาสามัญ (ครูประจำหมวดวิชาธุรกิจ)</t>
  </si>
  <si>
    <t>แผนกวิชาสามัญ (ครูประจำหมวดวิชาวิทยาศาสตร์)</t>
  </si>
  <si>
    <t>แผนกวิชาสามัญ (ครูประจำหมวดวิชาภาษาอังกฤษ)</t>
  </si>
  <si>
    <t>แผนกวิชาสามัญ (ครูประจำหมวดวิชาคณิตศาสตร์)</t>
  </si>
  <si>
    <t>แผนกวิชาสามัญ (ครูประจำหมวดวิชาพลานามัย)</t>
  </si>
  <si>
    <t>แผนกวิชาสามัญ (ครูประจำหมวดวิชาภาษาไทย)</t>
  </si>
  <si>
    <t>รหัสแผนก</t>
  </si>
  <si>
    <t>แผนกวิชาสามัญ</t>
  </si>
  <si>
    <t>รวมข้าราชการทั้งหมด</t>
  </si>
  <si>
    <t>รวมครูจ้างสอนทั้งหมด</t>
  </si>
  <si>
    <t>รวมพนักงานราชการทั้งหมด</t>
  </si>
  <si>
    <t>รวม 38ค ทั้งหมด</t>
  </si>
  <si>
    <t>รวมลูกจ้างประจำทั้งหมด</t>
  </si>
  <si>
    <t>รวมเจ้าหน้าที่สำนักงาน (ลูกจ้างชั่วคราว) ทั้งหมด</t>
  </si>
  <si>
    <t>รวมแม่บ้าน นักการภารโรง (ลูกจ้างชั่วคราว) ทั้งหมด</t>
  </si>
  <si>
    <t>รวมลูกจ้างรายวัน (ลูกจ้างชั่วคราว) ทั้งหมด</t>
  </si>
  <si>
    <t>รวมยามรักษาความปลอดภัย (ลูกจ้างชั่วคราว) ทั้งหมด</t>
  </si>
  <si>
    <t>รวมนักศึกษาฝึกสอน ทั้งหมด</t>
  </si>
  <si>
    <t>นักการภารโรง (ลูกจ้างชั่วคราว)</t>
  </si>
  <si>
    <t>ลูกจ้างรายวัน (ลูกจ้างชั่วคราว)</t>
  </si>
  <si>
    <t>พนักงานรักษาความปลอดภัย (ลูกจ้างชั่วคราว)</t>
  </si>
  <si>
    <t>20_13</t>
  </si>
  <si>
    <t>20_12</t>
  </si>
  <si>
    <t>20_2</t>
  </si>
  <si>
    <t>20_5</t>
  </si>
  <si>
    <t>กพ (38ค.)/พนักงานราชการ (ทั่วไป)</t>
  </si>
  <si>
    <t>ปรับปรุงวันที่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</si>
</sst>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[$-107041E]d\ mmm\ yy;@"/>
  </numFmts>
  <fonts count="3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b/>
      <sz val="14"/>
      <name val="TH SarabunIT๙"/>
      <family val="2"/>
    </font>
    <font>
      <b/>
      <sz val="14"/>
      <color theme="1"/>
      <name val="TH SarabunIT๙"/>
      <family val="2"/>
    </font>
    <font>
      <sz val="11"/>
      <color rgb="FFFF0000"/>
      <name val="TH SarabunIT๙"/>
      <family val="2"/>
    </font>
    <font>
      <sz val="14"/>
      <color rgb="FFFF0000"/>
      <name val="TH SarabunIT๙"/>
      <family val="2"/>
    </font>
    <font>
      <b/>
      <u/>
      <sz val="14"/>
      <name val="TH SarabunIT๙"/>
      <family val="2"/>
    </font>
    <font>
      <b/>
      <sz val="16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  <font>
      <u/>
      <sz val="16"/>
      <color theme="1"/>
      <name val="TH SarabunIT๙"/>
      <family val="2"/>
    </font>
    <font>
      <b/>
      <sz val="14"/>
      <name val="TH SarabunIT๙"/>
      <family val="2"/>
      <charset val="222"/>
    </font>
    <font>
      <b/>
      <sz val="14"/>
      <color theme="1"/>
      <name val="TH SarabunIT๙"/>
      <family val="2"/>
      <charset val="222"/>
    </font>
    <font>
      <sz val="14"/>
      <color theme="1"/>
      <name val="TH SarabunPSK"/>
      <family val="2"/>
      <charset val="222"/>
    </font>
    <font>
      <sz val="14"/>
      <name val="TH SarabunIT๙"/>
      <family val="2"/>
      <charset val="222"/>
    </font>
    <font>
      <sz val="14"/>
      <name val="TH SarabunPSK"/>
      <family val="2"/>
      <charset val="222"/>
    </font>
    <font>
      <sz val="14"/>
      <color rgb="FF00B050"/>
      <name val="TH SarabunIT๙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FF0000"/>
      <name val="TH Sarabun New"/>
      <family val="2"/>
    </font>
    <font>
      <b/>
      <u/>
      <sz val="16"/>
      <color theme="1"/>
      <name val="TH Sarabun New"/>
      <family val="2"/>
    </font>
    <font>
      <sz val="16"/>
      <name val="TH Sarabun New"/>
      <family val="2"/>
    </font>
    <font>
      <i/>
      <sz val="16"/>
      <color theme="1"/>
      <name val="TH Sarabun New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103">
    <xf numFmtId="0" fontId="0" fillId="0" borderId="0" xfId="0"/>
    <xf numFmtId="0" fontId="3" fillId="0" borderId="1" xfId="0" applyFont="1" applyBorder="1" applyAlignment="1">
      <alignment vertical="center"/>
    </xf>
    <xf numFmtId="0" fontId="4" fillId="0" borderId="1" xfId="3" applyFont="1" applyBorder="1"/>
    <xf numFmtId="0" fontId="5" fillId="0" borderId="1" xfId="2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1" xfId="2" applyFont="1" applyBorder="1" applyAlignment="1">
      <alignment horizontal="center"/>
    </xf>
    <xf numFmtId="0" fontId="4" fillId="0" borderId="1" xfId="2" applyFont="1" applyBorder="1"/>
    <xf numFmtId="49" fontId="4" fillId="0" borderId="1" xfId="2" applyNumberFormat="1" applyFont="1" applyBorder="1" applyAlignment="1">
      <alignment horizontal="left"/>
    </xf>
    <xf numFmtId="0" fontId="3" fillId="0" borderId="1" xfId="0" applyFont="1" applyBorder="1"/>
    <xf numFmtId="0" fontId="4" fillId="0" borderId="1" xfId="3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187" fontId="4" fillId="0" borderId="1" xfId="1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/>
    <xf numFmtId="0" fontId="8" fillId="0" borderId="0" xfId="0" applyFont="1"/>
    <xf numFmtId="49" fontId="4" fillId="0" borderId="1" xfId="3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0" xfId="2" applyFont="1" applyAlignment="1">
      <alignment horizontal="center"/>
    </xf>
    <xf numFmtId="0" fontId="9" fillId="0" borderId="0" xfId="0" applyFont="1" applyAlignment="1">
      <alignment horizontal="left"/>
    </xf>
    <xf numFmtId="0" fontId="4" fillId="0" borderId="0" xfId="0" applyFont="1"/>
    <xf numFmtId="0" fontId="10" fillId="0" borderId="1" xfId="2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1" xfId="2" applyFont="1" applyBorder="1" applyAlignment="1">
      <alignment horizontal="left" vertical="center"/>
    </xf>
    <xf numFmtId="0" fontId="13" fillId="0" borderId="1" xfId="0" applyFont="1" applyBorder="1"/>
    <xf numFmtId="0" fontId="12" fillId="0" borderId="1" xfId="3" applyFont="1" applyBorder="1" applyAlignment="1">
      <alignment horizontal="center"/>
    </xf>
    <xf numFmtId="0" fontId="12" fillId="0" borderId="1" xfId="3" applyFont="1" applyBorder="1"/>
    <xf numFmtId="0" fontId="12" fillId="0" borderId="1" xfId="3" applyFont="1" applyBorder="1" applyAlignment="1">
      <alignment horizontal="left"/>
    </xf>
    <xf numFmtId="0" fontId="13" fillId="0" borderId="0" xfId="0" applyFont="1"/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/>
    <xf numFmtId="0" fontId="10" fillId="0" borderId="1" xfId="0" applyFont="1" applyBorder="1" applyAlignment="1">
      <alignment horizontal="center" vertical="center"/>
    </xf>
    <xf numFmtId="0" fontId="14" fillId="0" borderId="1" xfId="0" applyFont="1" applyBorder="1"/>
    <xf numFmtId="0" fontId="12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/>
    </xf>
    <xf numFmtId="0" fontId="13" fillId="0" borderId="1" xfId="3" applyFont="1" applyBorder="1" applyAlignment="1">
      <alignment horizontal="center"/>
    </xf>
    <xf numFmtId="0" fontId="13" fillId="0" borderId="1" xfId="3" applyFont="1" applyBorder="1" applyAlignment="1">
      <alignment horizontal="left"/>
    </xf>
    <xf numFmtId="0" fontId="14" fillId="0" borderId="1" xfId="3" applyFont="1" applyBorder="1" applyAlignment="1">
      <alignment horizontal="center"/>
    </xf>
    <xf numFmtId="0" fontId="3" fillId="0" borderId="1" xfId="3" applyFont="1" applyBorder="1" applyAlignment="1">
      <alignment horizontal="left"/>
    </xf>
    <xf numFmtId="0" fontId="12" fillId="0" borderId="1" xfId="2" applyFont="1" applyBorder="1" applyAlignment="1">
      <alignment horizontal="center" vertical="center"/>
    </xf>
    <xf numFmtId="0" fontId="16" fillId="0" borderId="0" xfId="0" applyFont="1"/>
    <xf numFmtId="0" fontId="3" fillId="0" borderId="1" xfId="0" applyFont="1" applyBorder="1" applyAlignment="1">
      <alignment horizontal="center"/>
    </xf>
    <xf numFmtId="0" fontId="17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0" xfId="0" applyFont="1"/>
    <xf numFmtId="0" fontId="20" fillId="0" borderId="1" xfId="2" applyFont="1" applyBorder="1" applyAlignment="1">
      <alignment horizontal="center"/>
    </xf>
    <xf numFmtId="0" fontId="20" fillId="0" borderId="1" xfId="2" applyFont="1" applyBorder="1" applyAlignment="1">
      <alignment horizontal="left" vertical="center"/>
    </xf>
    <xf numFmtId="0" fontId="20" fillId="0" borderId="1" xfId="3" applyFont="1" applyBorder="1" applyAlignment="1">
      <alignment horizontal="center"/>
    </xf>
    <xf numFmtId="0" fontId="20" fillId="0" borderId="1" xfId="3" applyFont="1" applyBorder="1"/>
    <xf numFmtId="0" fontId="20" fillId="0" borderId="1" xfId="3" applyFont="1" applyBorder="1" applyAlignment="1">
      <alignment horizontal="left"/>
    </xf>
    <xf numFmtId="0" fontId="21" fillId="0" borderId="0" xfId="2" applyFont="1" applyAlignment="1">
      <alignment horizontal="center"/>
    </xf>
    <xf numFmtId="0" fontId="21" fillId="0" borderId="0" xfId="3" applyFont="1"/>
    <xf numFmtId="0" fontId="21" fillId="0" borderId="0" xfId="3" applyFont="1" applyAlignment="1">
      <alignment horizontal="left"/>
    </xf>
    <xf numFmtId="187" fontId="21" fillId="0" borderId="0" xfId="1" applyNumberFormat="1" applyFont="1" applyBorder="1" applyAlignment="1">
      <alignment horizontal="left"/>
    </xf>
    <xf numFmtId="0" fontId="12" fillId="0" borderId="1" xfId="2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8" fillId="0" borderId="1" xfId="2" applyFont="1" applyBorder="1" applyAlignment="1">
      <alignment horizontal="center"/>
    </xf>
    <xf numFmtId="0" fontId="8" fillId="0" borderId="1" xfId="3" applyFont="1" applyBorder="1"/>
    <xf numFmtId="0" fontId="8" fillId="0" borderId="1" xfId="3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22" fillId="0" borderId="1" xfId="3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/>
    </xf>
    <xf numFmtId="0" fontId="23" fillId="0" borderId="0" xfId="0" applyFont="1"/>
    <xf numFmtId="0" fontId="25" fillId="0" borderId="0" xfId="0" applyFont="1" applyAlignment="1">
      <alignment horizontal="right"/>
    </xf>
    <xf numFmtId="0" fontId="25" fillId="0" borderId="0" xfId="0" applyFont="1"/>
    <xf numFmtId="188" fontId="26" fillId="0" borderId="0" xfId="0" applyNumberFormat="1" applyFont="1"/>
    <xf numFmtId="0" fontId="26" fillId="4" borderId="0" xfId="0" applyFont="1" applyFill="1"/>
    <xf numFmtId="0" fontId="26" fillId="4" borderId="0" xfId="0" applyFont="1" applyFill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26" fillId="0" borderId="0" xfId="0" applyFont="1"/>
    <xf numFmtId="0" fontId="20" fillId="0" borderId="0" xfId="2" applyFont="1" applyAlignment="1">
      <alignment horizontal="center"/>
    </xf>
    <xf numFmtId="0" fontId="20" fillId="0" borderId="0" xfId="3" applyFont="1"/>
    <xf numFmtId="0" fontId="20" fillId="0" borderId="0" xfId="3" applyFont="1" applyAlignment="1">
      <alignment horizontal="left"/>
    </xf>
    <xf numFmtId="0" fontId="20" fillId="0" borderId="0" xfId="2" applyFont="1" applyAlignment="1">
      <alignment horizontal="left" vertical="center"/>
    </xf>
    <xf numFmtId="0" fontId="23" fillId="0" borderId="0" xfId="0" applyFont="1" applyAlignment="1">
      <alignment horizontal="center"/>
    </xf>
    <xf numFmtId="0" fontId="25" fillId="0" borderId="1" xfId="0" applyFont="1" applyBorder="1"/>
    <xf numFmtId="0" fontId="25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5" fillId="3" borderId="1" xfId="0" applyFont="1" applyFill="1" applyBorder="1" applyAlignment="1">
      <alignment horizontal="center"/>
    </xf>
    <xf numFmtId="0" fontId="25" fillId="5" borderId="1" xfId="0" applyFont="1" applyFill="1" applyBorder="1" applyAlignment="1">
      <alignment horizontal="center"/>
    </xf>
    <xf numFmtId="0" fontId="25" fillId="2" borderId="0" xfId="0" applyFont="1" applyFill="1"/>
    <xf numFmtId="0" fontId="25" fillId="3" borderId="0" xfId="0" applyFont="1" applyFill="1"/>
    <xf numFmtId="0" fontId="25" fillId="3" borderId="1" xfId="3" applyFont="1" applyFill="1" applyBorder="1" applyAlignment="1">
      <alignment horizontal="left"/>
    </xf>
    <xf numFmtId="0" fontId="25" fillId="0" borderId="1" xfId="3" applyFont="1" applyBorder="1" applyAlignment="1">
      <alignment horizontal="left"/>
    </xf>
    <xf numFmtId="0" fontId="27" fillId="0" borderId="1" xfId="0" applyFont="1" applyBorder="1" applyAlignment="1">
      <alignment horizontal="center"/>
    </xf>
    <xf numFmtId="0" fontId="28" fillId="0" borderId="0" xfId="0" applyFont="1"/>
    <xf numFmtId="0" fontId="29" fillId="0" borderId="0" xfId="0" applyFont="1"/>
    <xf numFmtId="0" fontId="30" fillId="3" borderId="1" xfId="0" applyFont="1" applyFill="1" applyBorder="1" applyAlignment="1">
      <alignment horizontal="center"/>
    </xf>
    <xf numFmtId="0" fontId="30" fillId="0" borderId="1" xfId="3" applyFont="1" applyBorder="1" applyAlignment="1">
      <alignment horizontal="left"/>
    </xf>
    <xf numFmtId="0" fontId="30" fillId="0" borderId="1" xfId="0" applyFont="1" applyBorder="1" applyAlignment="1">
      <alignment horizontal="center"/>
    </xf>
    <xf numFmtId="0" fontId="30" fillId="5" borderId="1" xfId="0" applyFont="1" applyFill="1" applyBorder="1" applyAlignment="1">
      <alignment horizontal="center"/>
    </xf>
    <xf numFmtId="0" fontId="26" fillId="6" borderId="1" xfId="0" applyFont="1" applyFill="1" applyBorder="1" applyAlignment="1">
      <alignment horizontal="center"/>
    </xf>
    <xf numFmtId="0" fontId="26" fillId="2" borderId="0" xfId="0" applyFont="1" applyFill="1"/>
    <xf numFmtId="188" fontId="26" fillId="2" borderId="0" xfId="0" applyNumberFormat="1" applyFont="1" applyFill="1"/>
    <xf numFmtId="0" fontId="26" fillId="0" borderId="0" xfId="0" applyFont="1" applyAlignment="1">
      <alignment horizontal="center"/>
    </xf>
    <xf numFmtId="0" fontId="26" fillId="0" borderId="3" xfId="0" applyFont="1" applyBorder="1" applyAlignment="1">
      <alignment horizontal="center"/>
    </xf>
  </cellXfs>
  <cellStyles count="4">
    <cellStyle name="จุลภาค" xfId="1" builtinId="3"/>
    <cellStyle name="ปกติ" xfId="0" builtinId="0"/>
    <cellStyle name="ปกติ_Sheet1" xfId="2" xr:uid="{00000000-0005-0000-0000-000002000000}"/>
    <cellStyle name="ปกติ_Sheet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3A5AD-25F8-4EEA-8879-D503994E3780}">
  <sheetPr>
    <tabColor rgb="FF0070C0"/>
  </sheetPr>
  <dimension ref="A1:J29"/>
  <sheetViews>
    <sheetView view="pageBreakPreview" topLeftCell="A16" zoomScaleNormal="100" zoomScaleSheetLayoutView="100" workbookViewId="0">
      <selection activeCell="C32" sqref="C32"/>
    </sheetView>
  </sheetViews>
  <sheetFormatPr defaultColWidth="8.6875" defaultRowHeight="24" x14ac:dyDescent="1.05"/>
  <cols>
    <col min="1" max="1" width="4.875" style="71" customWidth="1"/>
    <col min="2" max="2" width="40.6875" style="71" customWidth="1"/>
    <col min="3" max="3" width="11.5625" style="71" bestFit="1" customWidth="1"/>
    <col min="4" max="4" width="16.4375" style="71" bestFit="1" customWidth="1"/>
    <col min="5" max="5" width="11.4375" style="71" bestFit="1" customWidth="1"/>
    <col min="6" max="6" width="13.4375" style="71" bestFit="1" customWidth="1"/>
    <col min="7" max="7" width="11.3125" style="71" bestFit="1" customWidth="1"/>
    <col min="8" max="8" width="15" style="71" bestFit="1" customWidth="1"/>
    <col min="9" max="9" width="13.125" style="71" customWidth="1"/>
    <col min="10" max="10" width="12.3125" style="71" customWidth="1"/>
    <col min="11" max="16384" width="8.6875" style="71"/>
  </cols>
  <sheetData>
    <row r="1" spans="1:10" x14ac:dyDescent="1.05">
      <c r="A1" s="101" t="s">
        <v>204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x14ac:dyDescent="1.05">
      <c r="A2" s="102" t="s">
        <v>318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0" s="87" customFormat="1" x14ac:dyDescent="1.05">
      <c r="A3" s="98" t="s">
        <v>115</v>
      </c>
      <c r="B3" s="98" t="s">
        <v>111</v>
      </c>
      <c r="C3" s="98" t="s">
        <v>116</v>
      </c>
      <c r="D3" s="98" t="s">
        <v>117</v>
      </c>
      <c r="E3" s="98" t="s">
        <v>213</v>
      </c>
      <c r="F3" s="98" t="s">
        <v>152</v>
      </c>
      <c r="G3" s="98" t="s">
        <v>113</v>
      </c>
      <c r="H3" s="98" t="s">
        <v>179</v>
      </c>
      <c r="I3" s="98" t="s">
        <v>114</v>
      </c>
      <c r="J3" s="98" t="s">
        <v>12</v>
      </c>
    </row>
    <row r="4" spans="1:10" x14ac:dyDescent="1.05">
      <c r="A4" s="83">
        <v>1</v>
      </c>
      <c r="B4" s="82" t="s">
        <v>112</v>
      </c>
      <c r="C4" s="83">
        <f>ข้าราชการ!G106</f>
        <v>5</v>
      </c>
      <c r="D4" s="83"/>
      <c r="E4" s="83"/>
      <c r="F4" s="83"/>
      <c r="G4" s="83"/>
      <c r="H4" s="83"/>
      <c r="I4" s="83">
        <f>SUM(C4:H4)</f>
        <v>5</v>
      </c>
      <c r="J4" s="86">
        <v>0</v>
      </c>
    </row>
    <row r="5" spans="1:10" x14ac:dyDescent="1.05">
      <c r="A5" s="83">
        <v>2</v>
      </c>
      <c r="B5" s="82" t="s">
        <v>337</v>
      </c>
      <c r="C5" s="83">
        <f>ข้าราชการ!G107</f>
        <v>14</v>
      </c>
      <c r="D5" s="83"/>
      <c r="E5" s="83"/>
      <c r="F5" s="83"/>
      <c r="G5" s="83">
        <f>'ลูกจ้างชั่วคราว(ครู)'!G69</f>
        <v>11</v>
      </c>
      <c r="H5" s="83"/>
      <c r="I5" s="83">
        <f>SUM(C5:H5)</f>
        <v>25</v>
      </c>
      <c r="J5" s="86">
        <v>1</v>
      </c>
    </row>
    <row r="6" spans="1:10" x14ac:dyDescent="1.05">
      <c r="A6" s="83">
        <v>3</v>
      </c>
      <c r="B6" s="82" t="s">
        <v>50</v>
      </c>
      <c r="C6" s="83">
        <f>ข้าราชการ!G108</f>
        <v>10</v>
      </c>
      <c r="D6" s="83">
        <f>'16_พนักงานราช'!E22</f>
        <v>3</v>
      </c>
      <c r="E6" s="83"/>
      <c r="F6" s="83"/>
      <c r="G6" s="83">
        <f>'ลูกจ้างชั่วคราว(ครู)'!G70</f>
        <v>8</v>
      </c>
      <c r="H6" s="83"/>
      <c r="I6" s="83">
        <f t="shared" ref="I6:I23" si="0">SUM(C6:H6)</f>
        <v>21</v>
      </c>
      <c r="J6" s="86">
        <v>2</v>
      </c>
    </row>
    <row r="7" spans="1:10" x14ac:dyDescent="1.05">
      <c r="A7" s="83">
        <v>4</v>
      </c>
      <c r="B7" s="82" t="s">
        <v>128</v>
      </c>
      <c r="C7" s="83">
        <f>ข้าราชการ!G109</f>
        <v>11</v>
      </c>
      <c r="D7" s="83"/>
      <c r="E7" s="83"/>
      <c r="F7" s="83"/>
      <c r="G7" s="83">
        <f>'ลูกจ้างชั่วคราว(ครู)'!G71</f>
        <v>4</v>
      </c>
      <c r="H7" s="83"/>
      <c r="I7" s="83">
        <f t="shared" si="0"/>
        <v>15</v>
      </c>
      <c r="J7" s="86">
        <v>3</v>
      </c>
    </row>
    <row r="8" spans="1:10" x14ac:dyDescent="1.05">
      <c r="A8" s="83">
        <v>5</v>
      </c>
      <c r="B8" s="82" t="s">
        <v>55</v>
      </c>
      <c r="C8" s="83">
        <f>ข้าราชการ!G110</f>
        <v>3</v>
      </c>
      <c r="D8" s="83"/>
      <c r="E8" s="83"/>
      <c r="F8" s="83"/>
      <c r="G8" s="83">
        <f>'ลูกจ้างชั่วคราว(ครู)'!G72</f>
        <v>2</v>
      </c>
      <c r="H8" s="83"/>
      <c r="I8" s="83">
        <f t="shared" si="0"/>
        <v>5</v>
      </c>
      <c r="J8" s="86">
        <v>4</v>
      </c>
    </row>
    <row r="9" spans="1:10" x14ac:dyDescent="1.05">
      <c r="A9" s="83">
        <v>6</v>
      </c>
      <c r="B9" s="82" t="s">
        <v>272</v>
      </c>
      <c r="C9" s="83">
        <f>ข้าราชการ!G111</f>
        <v>2</v>
      </c>
      <c r="D9" s="83">
        <f>'16_พนักงานราช'!E23</f>
        <v>1</v>
      </c>
      <c r="E9" s="83"/>
      <c r="F9" s="83"/>
      <c r="G9" s="83">
        <f>'ลูกจ้างชั่วคราว(ครู)'!G73</f>
        <v>1</v>
      </c>
      <c r="H9" s="83"/>
      <c r="I9" s="83">
        <f t="shared" si="0"/>
        <v>4</v>
      </c>
      <c r="J9" s="86">
        <v>5</v>
      </c>
    </row>
    <row r="10" spans="1:10" x14ac:dyDescent="1.05">
      <c r="A10" s="83">
        <v>7</v>
      </c>
      <c r="B10" s="82" t="s">
        <v>59</v>
      </c>
      <c r="C10" s="83">
        <f>ข้าราชการ!G112</f>
        <v>3</v>
      </c>
      <c r="D10" s="83"/>
      <c r="E10" s="83"/>
      <c r="F10" s="83"/>
      <c r="G10" s="83">
        <f>'ลูกจ้างชั่วคราว(ครู)'!G74</f>
        <v>0</v>
      </c>
      <c r="H10" s="83"/>
      <c r="I10" s="83">
        <f t="shared" si="0"/>
        <v>3</v>
      </c>
      <c r="J10" s="86">
        <v>6</v>
      </c>
    </row>
    <row r="11" spans="1:10" x14ac:dyDescent="1.05">
      <c r="A11" s="83">
        <v>8</v>
      </c>
      <c r="B11" s="82" t="s">
        <v>63</v>
      </c>
      <c r="C11" s="83">
        <f>ข้าราชการ!G113</f>
        <v>3</v>
      </c>
      <c r="D11" s="83"/>
      <c r="E11" s="83"/>
      <c r="F11" s="83"/>
      <c r="G11" s="83">
        <f>'ลูกจ้างชั่วคราว(ครู)'!G75</f>
        <v>3</v>
      </c>
      <c r="H11" s="83"/>
      <c r="I11" s="83">
        <f t="shared" si="0"/>
        <v>6</v>
      </c>
      <c r="J11" s="86">
        <v>7</v>
      </c>
    </row>
    <row r="12" spans="1:10" x14ac:dyDescent="1.05">
      <c r="A12" s="83">
        <v>9</v>
      </c>
      <c r="B12" s="82" t="s">
        <v>79</v>
      </c>
      <c r="C12" s="83">
        <f>ข้าราชการ!G114</f>
        <v>17</v>
      </c>
      <c r="D12" s="83"/>
      <c r="E12" s="83"/>
      <c r="F12" s="83"/>
      <c r="G12" s="83">
        <f>'ลูกจ้างชั่วคราว(ครู)'!G76</f>
        <v>13</v>
      </c>
      <c r="H12" s="83"/>
      <c r="I12" s="83">
        <f t="shared" si="0"/>
        <v>30</v>
      </c>
      <c r="J12" s="86">
        <v>8</v>
      </c>
    </row>
    <row r="13" spans="1:10" x14ac:dyDescent="1.05">
      <c r="A13" s="83">
        <v>10</v>
      </c>
      <c r="B13" s="82" t="s">
        <v>89</v>
      </c>
      <c r="C13" s="83">
        <f>ข้าราชการ!G115</f>
        <v>10</v>
      </c>
      <c r="D13" s="83"/>
      <c r="E13" s="83"/>
      <c r="F13" s="83"/>
      <c r="G13" s="83">
        <f>'ลูกจ้างชั่วคราว(ครู)'!G77</f>
        <v>4</v>
      </c>
      <c r="H13" s="83"/>
      <c r="I13" s="83">
        <f t="shared" si="0"/>
        <v>14</v>
      </c>
      <c r="J13" s="86">
        <v>9</v>
      </c>
    </row>
    <row r="14" spans="1:10" x14ac:dyDescent="1.05">
      <c r="A14" s="83">
        <v>11</v>
      </c>
      <c r="B14" s="82" t="s">
        <v>147</v>
      </c>
      <c r="C14" s="83">
        <f>ข้าราชการ!G116</f>
        <v>7</v>
      </c>
      <c r="D14" s="83"/>
      <c r="E14" s="83"/>
      <c r="F14" s="83"/>
      <c r="G14" s="83">
        <f>'ลูกจ้างชั่วคราว(ครู)'!G78</f>
        <v>7</v>
      </c>
      <c r="H14" s="83"/>
      <c r="I14" s="83">
        <f t="shared" si="0"/>
        <v>14</v>
      </c>
      <c r="J14" s="86">
        <v>10</v>
      </c>
    </row>
    <row r="15" spans="1:10" s="88" customFormat="1" x14ac:dyDescent="1.05">
      <c r="A15" s="85">
        <v>12</v>
      </c>
      <c r="B15" s="82" t="s">
        <v>92</v>
      </c>
      <c r="C15" s="83">
        <f>ข้าราชการ!G117</f>
        <v>3</v>
      </c>
      <c r="D15" s="85"/>
      <c r="E15" s="85"/>
      <c r="F15" s="85"/>
      <c r="G15" s="83">
        <f>'ลูกจ้างชั่วคราว(ครู)'!G79</f>
        <v>3</v>
      </c>
      <c r="H15" s="85"/>
      <c r="I15" s="83">
        <f t="shared" si="0"/>
        <v>6</v>
      </c>
      <c r="J15" s="86">
        <v>11</v>
      </c>
    </row>
    <row r="16" spans="1:10" s="88" customFormat="1" x14ac:dyDescent="1.05">
      <c r="A16" s="85">
        <v>13</v>
      </c>
      <c r="B16" s="82" t="s">
        <v>104</v>
      </c>
      <c r="C16" s="83">
        <f>ข้าราชการ!G118</f>
        <v>6</v>
      </c>
      <c r="D16" s="85">
        <f>'16_พนักงานราช'!E21</f>
        <v>1</v>
      </c>
      <c r="E16" s="85"/>
      <c r="F16" s="85"/>
      <c r="G16" s="83">
        <f>'ลูกจ้างชั่วคราว(ครู)'!G80</f>
        <v>2</v>
      </c>
      <c r="H16" s="85"/>
      <c r="I16" s="83">
        <f t="shared" si="0"/>
        <v>9</v>
      </c>
      <c r="J16" s="86">
        <v>12</v>
      </c>
    </row>
    <row r="17" spans="1:10" s="88" customFormat="1" x14ac:dyDescent="1.05">
      <c r="A17" s="85">
        <v>14</v>
      </c>
      <c r="B17" s="82" t="s">
        <v>107</v>
      </c>
      <c r="C17" s="83">
        <f>ข้าราชการ!G119</f>
        <v>6</v>
      </c>
      <c r="D17" s="85">
        <f>'16_พนักงานราช'!E20</f>
        <v>2</v>
      </c>
      <c r="E17" s="85"/>
      <c r="F17" s="85"/>
      <c r="G17" s="83">
        <f>'ลูกจ้างชั่วคราว(ครู)'!G81</f>
        <v>4</v>
      </c>
      <c r="H17" s="85"/>
      <c r="I17" s="83">
        <f t="shared" si="0"/>
        <v>12</v>
      </c>
      <c r="J17" s="86">
        <v>13</v>
      </c>
    </row>
    <row r="18" spans="1:10" s="88" customFormat="1" x14ac:dyDescent="1.05">
      <c r="A18" s="85">
        <v>15</v>
      </c>
      <c r="B18" s="89" t="s">
        <v>152</v>
      </c>
      <c r="C18" s="85"/>
      <c r="D18" s="85"/>
      <c r="E18" s="85"/>
      <c r="F18" s="83">
        <f>'15_ลูกจ้างประจำ'!E25</f>
        <v>3</v>
      </c>
      <c r="G18" s="85"/>
      <c r="H18" s="85"/>
      <c r="I18" s="83">
        <f t="shared" si="0"/>
        <v>3</v>
      </c>
      <c r="J18" s="86">
        <v>30</v>
      </c>
    </row>
    <row r="19" spans="1:10" s="88" customFormat="1" x14ac:dyDescent="1.05">
      <c r="A19" s="85">
        <v>16</v>
      </c>
      <c r="B19" s="89" t="s">
        <v>355</v>
      </c>
      <c r="C19" s="85"/>
      <c r="D19" s="85">
        <f>'16_พนักงานราช'!E24</f>
        <v>5</v>
      </c>
      <c r="E19" s="83">
        <f>'16_38ค'!E25</f>
        <v>3</v>
      </c>
      <c r="F19" s="85"/>
      <c r="G19" s="85"/>
      <c r="H19" s="85"/>
      <c r="I19" s="83">
        <f t="shared" si="0"/>
        <v>8</v>
      </c>
      <c r="J19" s="86">
        <v>38</v>
      </c>
    </row>
    <row r="20" spans="1:10" x14ac:dyDescent="1.05">
      <c r="A20" s="85">
        <v>17</v>
      </c>
      <c r="B20" s="90" t="s">
        <v>323</v>
      </c>
      <c r="C20" s="83"/>
      <c r="D20" s="83"/>
      <c r="E20" s="82"/>
      <c r="F20" s="82"/>
      <c r="G20" s="83"/>
      <c r="H20" s="83">
        <f>'17_ลูกจ้างชั่วคราว(สำนักงาน)'!L32</f>
        <v>24</v>
      </c>
      <c r="I20" s="83">
        <f t="shared" si="0"/>
        <v>24</v>
      </c>
      <c r="J20" s="86">
        <v>40</v>
      </c>
    </row>
    <row r="21" spans="1:10" x14ac:dyDescent="1.05">
      <c r="A21" s="85">
        <v>18</v>
      </c>
      <c r="B21" s="90" t="s">
        <v>348</v>
      </c>
      <c r="C21" s="83"/>
      <c r="D21" s="83"/>
      <c r="E21" s="83"/>
      <c r="F21" s="83"/>
      <c r="G21" s="83"/>
      <c r="H21" s="91">
        <f>'18_ลูกจ้างชั่วคราว_นักการ'!E25</f>
        <v>9</v>
      </c>
      <c r="I21" s="83">
        <f t="shared" si="0"/>
        <v>9</v>
      </c>
      <c r="J21" s="86">
        <v>41</v>
      </c>
    </row>
    <row r="22" spans="1:10" x14ac:dyDescent="1.05">
      <c r="A22" s="85">
        <v>19</v>
      </c>
      <c r="B22" s="90" t="s">
        <v>349</v>
      </c>
      <c r="C22" s="83"/>
      <c r="D22" s="83"/>
      <c r="E22" s="83"/>
      <c r="F22" s="83"/>
      <c r="G22" s="83"/>
      <c r="H22" s="83">
        <f>'19_ลูกจ้างรายวัน'!E25</f>
        <v>1</v>
      </c>
      <c r="I22" s="83">
        <f t="shared" si="0"/>
        <v>1</v>
      </c>
      <c r="J22" s="86">
        <v>42</v>
      </c>
    </row>
    <row r="23" spans="1:10" x14ac:dyDescent="1.05">
      <c r="A23" s="85">
        <v>20</v>
      </c>
      <c r="B23" s="90" t="s">
        <v>350</v>
      </c>
      <c r="C23" s="83"/>
      <c r="D23" s="83"/>
      <c r="E23" s="83"/>
      <c r="F23" s="83"/>
      <c r="G23" s="83"/>
      <c r="H23" s="83">
        <f>'20_พนักงานรักษาความปลอดภัย'!E25</f>
        <v>1</v>
      </c>
      <c r="I23" s="83">
        <f t="shared" si="0"/>
        <v>1</v>
      </c>
      <c r="J23" s="86">
        <v>43</v>
      </c>
    </row>
    <row r="24" spans="1:10" x14ac:dyDescent="1.05">
      <c r="A24" s="94">
        <v>21</v>
      </c>
      <c r="B24" s="95" t="s">
        <v>327</v>
      </c>
      <c r="C24" s="96"/>
      <c r="D24" s="96"/>
      <c r="E24" s="96"/>
      <c r="F24" s="96"/>
      <c r="G24" s="96"/>
      <c r="H24" s="96"/>
      <c r="I24" s="83"/>
      <c r="J24" s="97"/>
    </row>
    <row r="25" spans="1:10" x14ac:dyDescent="1.05">
      <c r="A25" s="85"/>
      <c r="B25" s="90"/>
      <c r="C25" s="83"/>
      <c r="D25" s="83"/>
      <c r="E25" s="83"/>
      <c r="F25" s="83"/>
      <c r="G25" s="83"/>
      <c r="H25" s="83"/>
      <c r="I25" s="83"/>
      <c r="J25" s="86"/>
    </row>
    <row r="26" spans="1:10" s="87" customFormat="1" x14ac:dyDescent="1.05">
      <c r="A26" s="98"/>
      <c r="B26" s="98" t="s">
        <v>114</v>
      </c>
      <c r="C26" s="98">
        <f t="shared" ref="C26:G26" si="1">SUM(C4:C24)</f>
        <v>100</v>
      </c>
      <c r="D26" s="98">
        <f t="shared" si="1"/>
        <v>12</v>
      </c>
      <c r="E26" s="98">
        <f t="shared" si="1"/>
        <v>3</v>
      </c>
      <c r="F26" s="98">
        <f t="shared" si="1"/>
        <v>3</v>
      </c>
      <c r="G26" s="98">
        <f t="shared" si="1"/>
        <v>62</v>
      </c>
      <c r="H26" s="98">
        <f>SUM(H4:H24)</f>
        <v>35</v>
      </c>
      <c r="I26" s="98">
        <f>SUM(C26:H26)</f>
        <v>215</v>
      </c>
      <c r="J26" s="98"/>
    </row>
    <row r="28" spans="1:10" x14ac:dyDescent="1.05">
      <c r="A28" s="92"/>
      <c r="D28" s="71" t="s">
        <v>6</v>
      </c>
      <c r="G28" s="71" t="s">
        <v>6</v>
      </c>
      <c r="I28" s="99" t="s">
        <v>356</v>
      </c>
      <c r="J28" s="100">
        <v>45441</v>
      </c>
    </row>
    <row r="29" spans="1:10" x14ac:dyDescent="1.05">
      <c r="B29" s="93"/>
    </row>
  </sheetData>
  <mergeCells count="2">
    <mergeCell ref="A1:J1"/>
    <mergeCell ref="A2:J2"/>
  </mergeCells>
  <pageMargins left="0.51181102362204722" right="0.51181102362204722" top="0.74803149606299213" bottom="0.74803149606299213" header="0.31496062992125984" footer="0.31496062992125984"/>
  <pageSetup paperSize="9" scale="61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9F902-10DC-4EB3-A94B-8C8DC8C654DD}">
  <dimension ref="A1:E41"/>
  <sheetViews>
    <sheetView view="pageBreakPreview" zoomScaleNormal="100" zoomScaleSheetLayoutView="100" workbookViewId="0">
      <selection activeCell="E2" sqref="E2"/>
    </sheetView>
  </sheetViews>
  <sheetFormatPr defaultRowHeight="13.5" x14ac:dyDescent="0.35"/>
  <cols>
    <col min="1" max="1" width="7.125" bestFit="1" customWidth="1"/>
    <col min="2" max="3" width="30.6875" customWidth="1"/>
    <col min="4" max="5" width="15.6875" customWidth="1"/>
  </cols>
  <sheetData>
    <row r="1" spans="1:5" ht="20.65" x14ac:dyDescent="0.35">
      <c r="A1" s="21" t="s">
        <v>25</v>
      </c>
      <c r="B1" s="21" t="s">
        <v>119</v>
      </c>
      <c r="C1" s="21" t="s">
        <v>0</v>
      </c>
      <c r="D1" s="21" t="s">
        <v>23</v>
      </c>
      <c r="E1" s="22" t="s">
        <v>12</v>
      </c>
    </row>
    <row r="2" spans="1:5" ht="21.6" customHeight="1" x14ac:dyDescent="0.6">
      <c r="A2" s="45">
        <v>1</v>
      </c>
      <c r="B2" s="29" t="s">
        <v>308</v>
      </c>
      <c r="C2" s="30" t="s">
        <v>309</v>
      </c>
      <c r="D2" s="42" t="s">
        <v>175</v>
      </c>
      <c r="E2" s="84">
        <v>43</v>
      </c>
    </row>
    <row r="3" spans="1:5" ht="20.65" x14ac:dyDescent="0.6">
      <c r="A3" s="46"/>
      <c r="B3" s="28"/>
      <c r="C3" s="28"/>
      <c r="D3" s="28"/>
      <c r="E3" s="28"/>
    </row>
    <row r="4" spans="1:5" ht="20.65" x14ac:dyDescent="0.6">
      <c r="A4" s="46"/>
      <c r="B4" s="28"/>
      <c r="C4" s="28"/>
      <c r="D4" s="28"/>
      <c r="E4" s="28"/>
    </row>
    <row r="5" spans="1:5" ht="20.65" x14ac:dyDescent="0.6">
      <c r="A5" s="46"/>
      <c r="B5" s="28"/>
      <c r="C5" s="28"/>
      <c r="D5" s="28"/>
      <c r="E5" s="28"/>
    </row>
    <row r="6" spans="1:5" ht="20.65" x14ac:dyDescent="0.6">
      <c r="A6" s="46"/>
      <c r="B6" s="28"/>
      <c r="C6" s="28"/>
      <c r="D6" s="28"/>
      <c r="E6" s="28"/>
    </row>
    <row r="7" spans="1:5" ht="20.65" x14ac:dyDescent="0.6">
      <c r="A7" s="46"/>
      <c r="B7" s="28"/>
      <c r="C7" s="28"/>
      <c r="D7" s="28"/>
      <c r="E7" s="28"/>
    </row>
    <row r="8" spans="1:5" ht="20.65" x14ac:dyDescent="0.6">
      <c r="A8" s="46"/>
      <c r="B8" s="28"/>
      <c r="C8" s="28"/>
      <c r="D8" s="28"/>
      <c r="E8" s="28"/>
    </row>
    <row r="9" spans="1:5" ht="20.65" x14ac:dyDescent="0.6">
      <c r="A9" s="46"/>
      <c r="B9" s="28"/>
      <c r="C9" s="28"/>
      <c r="D9" s="28"/>
      <c r="E9" s="28"/>
    </row>
    <row r="10" spans="1:5" ht="20.65" x14ac:dyDescent="0.6">
      <c r="A10" s="46"/>
      <c r="B10" s="28"/>
      <c r="C10" s="28"/>
      <c r="D10" s="28"/>
      <c r="E10" s="28"/>
    </row>
    <row r="11" spans="1:5" ht="20.65" x14ac:dyDescent="0.6">
      <c r="A11" s="46"/>
      <c r="B11" s="28"/>
      <c r="C11" s="28"/>
      <c r="D11" s="28"/>
      <c r="E11" s="28"/>
    </row>
    <row r="12" spans="1:5" ht="20.65" x14ac:dyDescent="0.6">
      <c r="A12" s="46"/>
      <c r="B12" s="28"/>
      <c r="C12" s="28"/>
      <c r="D12" s="28"/>
      <c r="E12" s="28"/>
    </row>
    <row r="13" spans="1:5" ht="20.65" x14ac:dyDescent="0.6">
      <c r="A13" s="46"/>
      <c r="B13" s="28"/>
      <c r="C13" s="28"/>
      <c r="D13" s="28"/>
      <c r="E13" s="28"/>
    </row>
    <row r="14" spans="1:5" ht="20.65" x14ac:dyDescent="0.6">
      <c r="A14" s="46"/>
      <c r="B14" s="28"/>
      <c r="C14" s="28"/>
      <c r="D14" s="28"/>
      <c r="E14" s="28"/>
    </row>
    <row r="15" spans="1:5" ht="20.65" x14ac:dyDescent="0.6">
      <c r="A15" s="46"/>
      <c r="B15" s="28"/>
      <c r="C15" s="28"/>
      <c r="D15" s="28"/>
      <c r="E15" s="28"/>
    </row>
    <row r="16" spans="1:5" ht="20.65" x14ac:dyDescent="0.6">
      <c r="A16" s="46"/>
      <c r="B16" s="28"/>
      <c r="C16" s="28"/>
      <c r="D16" s="28"/>
      <c r="E16" s="28"/>
    </row>
    <row r="17" spans="1:5" ht="20.65" x14ac:dyDescent="0.6">
      <c r="A17" s="46"/>
      <c r="B17" s="28"/>
      <c r="C17" s="28"/>
      <c r="D17" s="28"/>
      <c r="E17" s="28"/>
    </row>
    <row r="18" spans="1:5" ht="20.65" x14ac:dyDescent="0.6">
      <c r="A18" s="46"/>
      <c r="B18" s="28"/>
      <c r="C18" s="28"/>
      <c r="D18" s="28"/>
      <c r="E18" s="28"/>
    </row>
    <row r="19" spans="1:5" ht="20.65" x14ac:dyDescent="0.6">
      <c r="A19" s="46"/>
      <c r="B19" s="28"/>
      <c r="C19" s="28"/>
      <c r="D19" s="28"/>
      <c r="E19" s="28"/>
    </row>
    <row r="20" spans="1:5" ht="20.65" x14ac:dyDescent="0.6">
      <c r="A20" s="46"/>
      <c r="B20" s="28"/>
      <c r="C20" s="28"/>
      <c r="D20" s="28"/>
      <c r="E20" s="28"/>
    </row>
    <row r="21" spans="1:5" ht="20.65" x14ac:dyDescent="0.6">
      <c r="A21" s="46"/>
      <c r="B21" s="28"/>
      <c r="C21" s="28"/>
      <c r="D21" s="28"/>
      <c r="E21" s="28"/>
    </row>
    <row r="22" spans="1:5" ht="20.65" x14ac:dyDescent="0.6">
      <c r="A22" s="46"/>
      <c r="B22" s="28"/>
      <c r="C22" s="28"/>
      <c r="D22" s="28"/>
      <c r="E22" s="28"/>
    </row>
    <row r="23" spans="1:5" ht="20.65" x14ac:dyDescent="0.6">
      <c r="A23" s="46"/>
      <c r="B23" s="28"/>
      <c r="C23" s="28"/>
      <c r="D23" s="28"/>
      <c r="E23" s="28"/>
    </row>
    <row r="24" spans="1:5" ht="20.65" x14ac:dyDescent="0.6">
      <c r="A24" s="46"/>
      <c r="B24" s="28"/>
      <c r="C24" s="28"/>
      <c r="D24" s="28"/>
      <c r="E24" s="28"/>
    </row>
    <row r="25" spans="1:5" ht="24" x14ac:dyDescent="1.05">
      <c r="A25" s="28"/>
      <c r="B25" s="73" t="s">
        <v>346</v>
      </c>
      <c r="C25" s="73"/>
      <c r="D25" s="73"/>
      <c r="E25" s="74">
        <f>COUNT(E2:E15)</f>
        <v>1</v>
      </c>
    </row>
    <row r="26" spans="1:5" ht="20.65" x14ac:dyDescent="0.6">
      <c r="A26" s="46"/>
      <c r="B26" s="28"/>
      <c r="C26" s="28"/>
      <c r="D26" s="28"/>
      <c r="E26" s="28"/>
    </row>
    <row r="27" spans="1:5" ht="20.65" x14ac:dyDescent="0.6">
      <c r="A27" s="46"/>
      <c r="B27" s="28"/>
      <c r="C27" s="28"/>
      <c r="D27" s="28"/>
      <c r="E27" s="28"/>
    </row>
    <row r="28" spans="1:5" ht="20.65" x14ac:dyDescent="0.6">
      <c r="A28" s="46"/>
      <c r="B28" s="28"/>
      <c r="C28" s="28"/>
      <c r="D28" s="28"/>
      <c r="E28" s="28"/>
    </row>
    <row r="29" spans="1:5" ht="20.65" x14ac:dyDescent="0.6">
      <c r="A29" s="46"/>
      <c r="B29" s="28"/>
      <c r="C29" s="28"/>
      <c r="D29" s="28"/>
      <c r="E29" s="28"/>
    </row>
    <row r="30" spans="1:5" ht="20.65" x14ac:dyDescent="0.6">
      <c r="A30" s="46"/>
      <c r="B30" s="28"/>
      <c r="C30" s="28"/>
      <c r="D30" s="28"/>
      <c r="E30" s="28"/>
    </row>
    <row r="31" spans="1:5" ht="20.65" x14ac:dyDescent="0.6">
      <c r="A31" s="28"/>
      <c r="B31" s="31"/>
      <c r="C31" s="28"/>
      <c r="D31" s="28"/>
      <c r="E31" s="28"/>
    </row>
    <row r="32" spans="1:5" ht="20.65" x14ac:dyDescent="0.6">
      <c r="A32" s="28"/>
      <c r="B32" s="28"/>
      <c r="C32" s="28"/>
      <c r="D32" s="28"/>
      <c r="E32" s="28"/>
    </row>
    <row r="33" spans="1:5" ht="20.65" x14ac:dyDescent="0.6">
      <c r="A33" s="28"/>
      <c r="B33" s="28"/>
      <c r="C33" s="28"/>
      <c r="D33" s="28"/>
      <c r="E33" s="28"/>
    </row>
    <row r="34" spans="1:5" ht="20.65" x14ac:dyDescent="0.6">
      <c r="A34" s="28"/>
      <c r="B34" s="28"/>
      <c r="C34" s="28"/>
      <c r="D34" s="28"/>
      <c r="E34" s="28"/>
    </row>
    <row r="35" spans="1:5" ht="20.65" x14ac:dyDescent="0.6">
      <c r="A35" s="28"/>
      <c r="B35" s="28"/>
      <c r="C35" s="28"/>
      <c r="D35" s="28"/>
      <c r="E35" s="28"/>
    </row>
    <row r="36" spans="1:5" ht="20.65" x14ac:dyDescent="0.6">
      <c r="A36" s="28"/>
      <c r="B36" s="28"/>
      <c r="C36" s="28"/>
      <c r="D36" s="28"/>
      <c r="E36" s="28"/>
    </row>
    <row r="37" spans="1:5" ht="20.65" x14ac:dyDescent="0.6">
      <c r="A37" s="28"/>
      <c r="B37" s="28"/>
      <c r="C37" s="28"/>
      <c r="D37" s="28"/>
      <c r="E37" s="28"/>
    </row>
    <row r="38" spans="1:5" ht="20.65" x14ac:dyDescent="0.6">
      <c r="A38" s="28"/>
      <c r="B38" s="28"/>
      <c r="C38" s="28"/>
      <c r="D38" s="28"/>
      <c r="E38" s="28"/>
    </row>
    <row r="39" spans="1:5" ht="20.65" x14ac:dyDescent="0.6">
      <c r="A39" s="28"/>
      <c r="B39" s="28"/>
      <c r="C39" s="28"/>
      <c r="D39" s="28"/>
      <c r="E39" s="28"/>
    </row>
    <row r="40" spans="1:5" ht="20.65" x14ac:dyDescent="0.6">
      <c r="A40" s="28"/>
      <c r="B40" s="28"/>
      <c r="C40" s="28"/>
      <c r="D40" s="28"/>
      <c r="E40" s="28"/>
    </row>
    <row r="41" spans="1:5" ht="24" x14ac:dyDescent="1.05">
      <c r="A41" s="28"/>
      <c r="B41" s="73" t="s">
        <v>345</v>
      </c>
      <c r="C41" s="73"/>
      <c r="D41" s="73"/>
      <c r="E41" s="74">
        <f>COUNT(E2:E31)</f>
        <v>2</v>
      </c>
    </row>
  </sheetData>
  <pageMargins left="0.7" right="0.7" top="0.75" bottom="0.75" header="0.3" footer="0.3"/>
  <pageSetup scale="91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DF0C8-13A7-4042-8BA6-F23814544A88}">
  <dimension ref="A1:E32"/>
  <sheetViews>
    <sheetView view="pageBreakPreview" zoomScaleNormal="100" zoomScaleSheetLayoutView="100" workbookViewId="0">
      <selection activeCell="D2" sqref="D2"/>
    </sheetView>
  </sheetViews>
  <sheetFormatPr defaultRowHeight="13.5" x14ac:dyDescent="0.35"/>
  <cols>
    <col min="1" max="1" width="6.5625" bestFit="1" customWidth="1"/>
    <col min="2" max="3" width="30.6875" customWidth="1"/>
    <col min="4" max="4" width="15.6875" customWidth="1"/>
  </cols>
  <sheetData>
    <row r="1" spans="1:4" ht="20.65" x14ac:dyDescent="0.35">
      <c r="A1" s="21" t="s">
        <v>25</v>
      </c>
      <c r="B1" s="21" t="s">
        <v>119</v>
      </c>
      <c r="C1" s="21" t="s">
        <v>23</v>
      </c>
      <c r="D1" s="22" t="s">
        <v>12</v>
      </c>
    </row>
    <row r="2" spans="1:4" ht="24" x14ac:dyDescent="0.6">
      <c r="A2" s="60">
        <v>1</v>
      </c>
      <c r="B2" s="26"/>
      <c r="C2" s="61"/>
      <c r="D2" s="84">
        <v>50</v>
      </c>
    </row>
    <row r="3" spans="1:4" ht="24" x14ac:dyDescent="0.6">
      <c r="A3" s="45">
        <v>2</v>
      </c>
      <c r="B3" s="34"/>
      <c r="C3" s="61"/>
      <c r="D3" s="84"/>
    </row>
    <row r="4" spans="1:4" ht="24" x14ac:dyDescent="0.6">
      <c r="A4" s="60">
        <v>3</v>
      </c>
      <c r="B4" s="34"/>
      <c r="C4" s="61"/>
      <c r="D4" s="84"/>
    </row>
    <row r="5" spans="1:4" ht="24" x14ac:dyDescent="0.6">
      <c r="A5" s="60">
        <v>4</v>
      </c>
      <c r="B5" s="34"/>
      <c r="C5" s="61"/>
      <c r="D5" s="84"/>
    </row>
    <row r="6" spans="1:4" ht="24" x14ac:dyDescent="0.6">
      <c r="A6" s="45">
        <v>5</v>
      </c>
      <c r="B6" s="34"/>
      <c r="C6" s="24"/>
      <c r="D6" s="84"/>
    </row>
    <row r="7" spans="1:4" ht="24" x14ac:dyDescent="0.6">
      <c r="A7" s="60">
        <v>6</v>
      </c>
      <c r="B7" s="34"/>
      <c r="C7" s="24"/>
      <c r="D7" s="84"/>
    </row>
    <row r="8" spans="1:4" ht="24" x14ac:dyDescent="0.6">
      <c r="A8" s="60">
        <v>7</v>
      </c>
      <c r="B8" s="34"/>
      <c r="C8" s="34"/>
      <c r="D8" s="84"/>
    </row>
    <row r="9" spans="1:4" ht="24" x14ac:dyDescent="0.6">
      <c r="A9" s="45">
        <v>8</v>
      </c>
      <c r="B9" s="34"/>
      <c r="C9" s="34"/>
      <c r="D9" s="84"/>
    </row>
    <row r="10" spans="1:4" ht="24" x14ac:dyDescent="0.6">
      <c r="A10" s="60">
        <v>9</v>
      </c>
      <c r="B10" s="34"/>
      <c r="C10" s="34"/>
      <c r="D10" s="84"/>
    </row>
    <row r="11" spans="1:4" ht="24" x14ac:dyDescent="0.6">
      <c r="A11" s="60">
        <v>10</v>
      </c>
      <c r="B11" s="34"/>
      <c r="C11" s="24"/>
      <c r="D11" s="84"/>
    </row>
    <row r="12" spans="1:4" ht="24" x14ac:dyDescent="0.6">
      <c r="A12" s="45">
        <v>11</v>
      </c>
      <c r="B12" s="34"/>
      <c r="C12" s="24"/>
      <c r="D12" s="84"/>
    </row>
    <row r="13" spans="1:4" ht="24" x14ac:dyDescent="0.6">
      <c r="A13" s="60">
        <v>12</v>
      </c>
      <c r="B13" s="34"/>
      <c r="C13" s="24"/>
      <c r="D13" s="84"/>
    </row>
    <row r="14" spans="1:4" ht="24" x14ac:dyDescent="0.6">
      <c r="A14" s="60">
        <v>13</v>
      </c>
      <c r="B14" s="34"/>
      <c r="C14" s="24"/>
      <c r="D14" s="84"/>
    </row>
    <row r="15" spans="1:4" ht="24" x14ac:dyDescent="0.6">
      <c r="A15" s="45">
        <v>14</v>
      </c>
      <c r="B15" s="34"/>
      <c r="C15" s="24"/>
      <c r="D15" s="84"/>
    </row>
    <row r="16" spans="1:4" ht="24" x14ac:dyDescent="0.6">
      <c r="A16" s="60">
        <v>15</v>
      </c>
      <c r="B16" s="34"/>
      <c r="C16" s="24"/>
      <c r="D16" s="84"/>
    </row>
    <row r="17" spans="1:5" ht="24" x14ac:dyDescent="0.6">
      <c r="A17" s="60">
        <v>16</v>
      </c>
      <c r="B17" s="34"/>
      <c r="C17" s="24"/>
      <c r="D17" s="84"/>
    </row>
    <row r="18" spans="1:5" ht="24" x14ac:dyDescent="0.6">
      <c r="A18" s="45">
        <v>17</v>
      </c>
      <c r="B18" s="34"/>
      <c r="C18" s="24"/>
      <c r="D18" s="84"/>
    </row>
    <row r="19" spans="1:5" ht="24" x14ac:dyDescent="0.6">
      <c r="A19" s="60">
        <v>18</v>
      </c>
      <c r="B19" s="34"/>
      <c r="C19" s="24"/>
      <c r="D19" s="84"/>
    </row>
    <row r="20" spans="1:5" ht="24" x14ac:dyDescent="0.6">
      <c r="A20" s="60">
        <v>19</v>
      </c>
      <c r="B20" s="34"/>
      <c r="C20" s="24"/>
      <c r="D20" s="84"/>
      <c r="E20" s="28"/>
    </row>
    <row r="21" spans="1:5" ht="20.65" x14ac:dyDescent="0.6">
      <c r="A21" s="46"/>
      <c r="B21" s="28"/>
      <c r="C21" s="28"/>
      <c r="D21" s="28"/>
      <c r="E21" s="28"/>
    </row>
    <row r="22" spans="1:5" ht="20.65" x14ac:dyDescent="0.6">
      <c r="A22" s="46"/>
      <c r="B22" s="28"/>
      <c r="C22" s="28"/>
      <c r="D22" s="28"/>
      <c r="E22" s="28"/>
    </row>
    <row r="23" spans="1:5" ht="20.65" x14ac:dyDescent="0.6">
      <c r="A23" s="46"/>
      <c r="B23" s="28"/>
      <c r="C23" s="28"/>
      <c r="D23" s="28"/>
      <c r="E23" s="28"/>
    </row>
    <row r="24" spans="1:5" ht="20.65" x14ac:dyDescent="0.6">
      <c r="A24" s="46"/>
      <c r="B24" s="28"/>
      <c r="C24" s="28"/>
      <c r="D24" s="28"/>
      <c r="E24" s="28"/>
    </row>
    <row r="25" spans="1:5" ht="24" x14ac:dyDescent="1.05">
      <c r="A25" s="28"/>
      <c r="B25" s="73" t="s">
        <v>347</v>
      </c>
      <c r="C25" s="73"/>
      <c r="D25" s="74">
        <f>COUNT(D2:D20)</f>
        <v>1</v>
      </c>
      <c r="E25" s="74"/>
    </row>
    <row r="26" spans="1:5" ht="20.65" x14ac:dyDescent="0.6">
      <c r="A26" s="46"/>
      <c r="B26" s="28"/>
      <c r="C26" s="28"/>
      <c r="D26" s="28"/>
      <c r="E26" s="28"/>
    </row>
    <row r="27" spans="1:5" ht="20.65" x14ac:dyDescent="0.6">
      <c r="A27" s="46"/>
      <c r="B27" s="28"/>
      <c r="C27" s="28"/>
      <c r="D27" s="28"/>
      <c r="E27" s="28"/>
    </row>
    <row r="28" spans="1:5" ht="20.65" x14ac:dyDescent="0.6">
      <c r="A28" s="46"/>
      <c r="B28" s="28"/>
      <c r="C28" s="28"/>
      <c r="D28" s="28"/>
      <c r="E28" s="28"/>
    </row>
    <row r="29" spans="1:5" ht="20.65" x14ac:dyDescent="0.6">
      <c r="A29" s="46"/>
      <c r="B29" s="28"/>
      <c r="C29" s="28"/>
      <c r="D29" s="28"/>
      <c r="E29" s="28"/>
    </row>
    <row r="30" spans="1:5" ht="20.65" x14ac:dyDescent="0.6">
      <c r="A30" s="46"/>
      <c r="B30" s="28"/>
      <c r="C30" s="28"/>
      <c r="D30" s="28"/>
      <c r="E30" s="28"/>
    </row>
    <row r="31" spans="1:5" ht="20.65" x14ac:dyDescent="0.6">
      <c r="A31" s="46"/>
      <c r="B31" s="28"/>
      <c r="C31" s="28"/>
      <c r="D31" s="28"/>
      <c r="E31" s="28"/>
    </row>
    <row r="32" spans="1:5" ht="20.65" x14ac:dyDescent="0.6">
      <c r="A32" s="46"/>
      <c r="B32" s="28"/>
      <c r="C32" s="28"/>
      <c r="D32" s="28"/>
      <c r="E32" s="28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1"/>
  <sheetViews>
    <sheetView tabSelected="1" view="pageBreakPreview" topLeftCell="A55" zoomScaleNormal="100" zoomScaleSheetLayoutView="100" workbookViewId="0">
      <selection activeCell="C103" sqref="C103"/>
    </sheetView>
  </sheetViews>
  <sheetFormatPr defaultColWidth="8.6875" defaultRowHeight="17.649999999999999" x14ac:dyDescent="0.5"/>
  <cols>
    <col min="1" max="1" width="6.6875" style="5" bestFit="1" customWidth="1"/>
    <col min="2" max="2" width="30.6875" style="5" customWidth="1"/>
    <col min="3" max="4" width="15.6875" style="5" customWidth="1"/>
    <col min="5" max="5" width="37.6875" style="5" bestFit="1" customWidth="1"/>
    <col min="6" max="6" width="15.6875" style="5" customWidth="1"/>
    <col min="7" max="7" width="10.6875" style="5" customWidth="1"/>
    <col min="8" max="16384" width="8.6875" style="5"/>
  </cols>
  <sheetData>
    <row r="1" spans="1:7" x14ac:dyDescent="0.5">
      <c r="A1" s="3" t="s">
        <v>25</v>
      </c>
      <c r="B1" s="3" t="s">
        <v>119</v>
      </c>
      <c r="C1" s="3" t="s">
        <v>0</v>
      </c>
      <c r="D1" s="3" t="s">
        <v>1</v>
      </c>
      <c r="E1" s="3" t="s">
        <v>23</v>
      </c>
      <c r="F1" s="4" t="s">
        <v>12</v>
      </c>
      <c r="G1" s="4" t="s">
        <v>336</v>
      </c>
    </row>
    <row r="2" spans="1:7" ht="20.65" x14ac:dyDescent="0.9">
      <c r="A2" s="6">
        <v>1</v>
      </c>
      <c r="B2" s="7" t="s">
        <v>4</v>
      </c>
      <c r="C2" s="6" t="s">
        <v>11</v>
      </c>
      <c r="D2" s="6" t="s">
        <v>5</v>
      </c>
      <c r="E2" s="8" t="s">
        <v>109</v>
      </c>
      <c r="F2" s="9"/>
      <c r="G2" s="68">
        <v>0</v>
      </c>
    </row>
    <row r="3" spans="1:7" ht="20.65" x14ac:dyDescent="0.9">
      <c r="A3" s="6">
        <v>2</v>
      </c>
      <c r="B3" s="7" t="s">
        <v>7</v>
      </c>
      <c r="C3" s="6" t="s">
        <v>8</v>
      </c>
      <c r="D3" s="6" t="s">
        <v>5</v>
      </c>
      <c r="E3" s="8" t="s">
        <v>240</v>
      </c>
      <c r="F3" s="9"/>
      <c r="G3" s="68">
        <v>0</v>
      </c>
    </row>
    <row r="4" spans="1:7" ht="20.65" x14ac:dyDescent="0.9">
      <c r="A4" s="6">
        <v>3</v>
      </c>
      <c r="B4" s="7" t="s">
        <v>9</v>
      </c>
      <c r="C4" s="6" t="s">
        <v>8</v>
      </c>
      <c r="D4" s="6" t="s">
        <v>5</v>
      </c>
      <c r="E4" s="8" t="s">
        <v>108</v>
      </c>
      <c r="F4" s="9"/>
      <c r="G4" s="68">
        <v>0</v>
      </c>
    </row>
    <row r="5" spans="1:7" ht="20.65" x14ac:dyDescent="0.9">
      <c r="A5" s="6">
        <v>4</v>
      </c>
      <c r="B5" s="7" t="s">
        <v>220</v>
      </c>
      <c r="C5" s="6" t="s">
        <v>8</v>
      </c>
      <c r="D5" s="62" t="s">
        <v>5</v>
      </c>
      <c r="E5" s="8" t="s">
        <v>214</v>
      </c>
      <c r="F5" s="9"/>
      <c r="G5" s="68">
        <v>0</v>
      </c>
    </row>
    <row r="6" spans="1:7" ht="20.65" x14ac:dyDescent="0.9">
      <c r="A6" s="6">
        <v>5</v>
      </c>
      <c r="B6" s="7" t="s">
        <v>239</v>
      </c>
      <c r="C6" s="6" t="s">
        <v>8</v>
      </c>
      <c r="D6" s="6" t="s">
        <v>5</v>
      </c>
      <c r="E6" s="8" t="s">
        <v>110</v>
      </c>
      <c r="F6" s="9"/>
      <c r="G6" s="68">
        <v>0</v>
      </c>
    </row>
    <row r="7" spans="1:7" ht="20.65" x14ac:dyDescent="0.9">
      <c r="A7" s="6">
        <v>6</v>
      </c>
      <c r="B7" s="2" t="s">
        <v>13</v>
      </c>
      <c r="C7" s="10" t="s">
        <v>14</v>
      </c>
      <c r="D7" s="10" t="s">
        <v>26</v>
      </c>
      <c r="E7" s="67" t="s">
        <v>329</v>
      </c>
      <c r="F7" s="9"/>
      <c r="G7" s="68">
        <v>1</v>
      </c>
    </row>
    <row r="8" spans="1:7" ht="20.65" x14ac:dyDescent="0.9">
      <c r="A8" s="6">
        <v>7</v>
      </c>
      <c r="B8" s="2" t="s">
        <v>275</v>
      </c>
      <c r="C8" s="10" t="s">
        <v>14</v>
      </c>
      <c r="D8" s="10" t="s">
        <v>27</v>
      </c>
      <c r="E8" s="67" t="s">
        <v>330</v>
      </c>
      <c r="F8" s="12"/>
      <c r="G8" s="68">
        <v>1</v>
      </c>
    </row>
    <row r="9" spans="1:7" ht="20.65" x14ac:dyDescent="0.9">
      <c r="A9" s="6">
        <v>8</v>
      </c>
      <c r="B9" s="2" t="s">
        <v>15</v>
      </c>
      <c r="C9" s="10" t="s">
        <v>14</v>
      </c>
      <c r="D9" s="10" t="s">
        <v>27</v>
      </c>
      <c r="E9" s="67" t="s">
        <v>331</v>
      </c>
      <c r="F9" s="12"/>
      <c r="G9" s="68">
        <v>1</v>
      </c>
    </row>
    <row r="10" spans="1:7" ht="20.65" x14ac:dyDescent="0.9">
      <c r="A10" s="6">
        <v>9</v>
      </c>
      <c r="B10" s="2" t="s">
        <v>18</v>
      </c>
      <c r="C10" s="10" t="s">
        <v>14</v>
      </c>
      <c r="D10" s="10" t="s">
        <v>27</v>
      </c>
      <c r="E10" s="67" t="s">
        <v>331</v>
      </c>
      <c r="F10" s="12"/>
      <c r="G10" s="68">
        <v>1</v>
      </c>
    </row>
    <row r="11" spans="1:7" ht="20.65" x14ac:dyDescent="0.9">
      <c r="A11" s="6">
        <v>10</v>
      </c>
      <c r="B11" s="2" t="s">
        <v>16</v>
      </c>
      <c r="C11" s="10" t="s">
        <v>14</v>
      </c>
      <c r="D11" s="10" t="s">
        <v>27</v>
      </c>
      <c r="E11" s="67" t="s">
        <v>332</v>
      </c>
      <c r="F11" s="12"/>
      <c r="G11" s="68">
        <v>1</v>
      </c>
    </row>
    <row r="12" spans="1:7" ht="20.65" x14ac:dyDescent="0.9">
      <c r="A12" s="6">
        <v>11</v>
      </c>
      <c r="B12" s="2" t="s">
        <v>19</v>
      </c>
      <c r="C12" s="10" t="s">
        <v>14</v>
      </c>
      <c r="D12" s="10" t="s">
        <v>27</v>
      </c>
      <c r="E12" s="67" t="s">
        <v>332</v>
      </c>
      <c r="F12" s="12"/>
      <c r="G12" s="68">
        <v>1</v>
      </c>
    </row>
    <row r="13" spans="1:7" ht="20.65" x14ac:dyDescent="0.9">
      <c r="A13" s="6">
        <v>12</v>
      </c>
      <c r="B13" s="2" t="s">
        <v>276</v>
      </c>
      <c r="C13" s="10" t="s">
        <v>14</v>
      </c>
      <c r="D13" s="10" t="s">
        <v>27</v>
      </c>
      <c r="E13" s="67" t="s">
        <v>329</v>
      </c>
      <c r="F13" s="12"/>
      <c r="G13" s="68">
        <v>1</v>
      </c>
    </row>
    <row r="14" spans="1:7" ht="20.65" x14ac:dyDescent="0.9">
      <c r="A14" s="6">
        <v>13</v>
      </c>
      <c r="B14" s="2" t="s">
        <v>21</v>
      </c>
      <c r="C14" s="10" t="s">
        <v>14</v>
      </c>
      <c r="D14" s="10" t="s">
        <v>27</v>
      </c>
      <c r="E14" s="67" t="s">
        <v>333</v>
      </c>
      <c r="F14" s="13"/>
      <c r="G14" s="68">
        <v>1</v>
      </c>
    </row>
    <row r="15" spans="1:7" ht="20.65" x14ac:dyDescent="0.9">
      <c r="A15" s="6">
        <v>14</v>
      </c>
      <c r="B15" s="2" t="s">
        <v>17</v>
      </c>
      <c r="C15" s="10" t="s">
        <v>14</v>
      </c>
      <c r="D15" s="10" t="s">
        <v>27</v>
      </c>
      <c r="E15" s="67" t="s">
        <v>333</v>
      </c>
      <c r="F15" s="12"/>
      <c r="G15" s="68">
        <v>1</v>
      </c>
    </row>
    <row r="16" spans="1:7" ht="20.65" x14ac:dyDescent="0.9">
      <c r="A16" s="6">
        <v>15</v>
      </c>
      <c r="B16" s="2" t="s">
        <v>277</v>
      </c>
      <c r="C16" s="10" t="s">
        <v>14</v>
      </c>
      <c r="D16" s="10" t="s">
        <v>26</v>
      </c>
      <c r="E16" s="67" t="s">
        <v>332</v>
      </c>
      <c r="F16" s="12"/>
      <c r="G16" s="68">
        <v>1</v>
      </c>
    </row>
    <row r="17" spans="1:7" ht="20.65" x14ac:dyDescent="0.9">
      <c r="A17" s="6">
        <v>16</v>
      </c>
      <c r="B17" s="2" t="s">
        <v>22</v>
      </c>
      <c r="C17" s="10" t="s">
        <v>14</v>
      </c>
      <c r="D17" s="10" t="s">
        <v>26</v>
      </c>
      <c r="E17" s="67" t="s">
        <v>329</v>
      </c>
      <c r="F17" s="12"/>
      <c r="G17" s="68">
        <v>1</v>
      </c>
    </row>
    <row r="18" spans="1:7" ht="20.65" x14ac:dyDescent="0.9">
      <c r="A18" s="6">
        <v>17</v>
      </c>
      <c r="B18" s="63" t="s">
        <v>328</v>
      </c>
      <c r="C18" s="10" t="s">
        <v>14</v>
      </c>
      <c r="D18" s="10" t="s">
        <v>26</v>
      </c>
      <c r="E18" s="67" t="s">
        <v>329</v>
      </c>
      <c r="F18" s="12"/>
      <c r="G18" s="68">
        <v>1</v>
      </c>
    </row>
    <row r="19" spans="1:7" ht="20.65" x14ac:dyDescent="0.9">
      <c r="A19" s="6">
        <v>18</v>
      </c>
      <c r="B19" s="2" t="s">
        <v>20</v>
      </c>
      <c r="C19" s="10" t="s">
        <v>14</v>
      </c>
      <c r="D19" s="10" t="s">
        <v>26</v>
      </c>
      <c r="E19" s="67" t="s">
        <v>334</v>
      </c>
      <c r="F19" s="12"/>
      <c r="G19" s="68">
        <v>1</v>
      </c>
    </row>
    <row r="20" spans="1:7" s="15" customFormat="1" ht="20.65" x14ac:dyDescent="0.9">
      <c r="A20" s="6">
        <v>19</v>
      </c>
      <c r="B20" s="2" t="s">
        <v>278</v>
      </c>
      <c r="C20" s="10" t="s">
        <v>38</v>
      </c>
      <c r="D20" s="10"/>
      <c r="E20" s="67" t="s">
        <v>335</v>
      </c>
      <c r="F20" s="14"/>
      <c r="G20" s="68">
        <v>1</v>
      </c>
    </row>
    <row r="21" spans="1:7" ht="20.65" x14ac:dyDescent="0.9">
      <c r="A21" s="6">
        <v>20</v>
      </c>
      <c r="B21" s="2" t="s">
        <v>32</v>
      </c>
      <c r="C21" s="10" t="s">
        <v>14</v>
      </c>
      <c r="D21" s="10" t="s">
        <v>37</v>
      </c>
      <c r="E21" s="16" t="s">
        <v>50</v>
      </c>
      <c r="F21" s="12"/>
      <c r="G21" s="68">
        <v>2</v>
      </c>
    </row>
    <row r="22" spans="1:7" ht="20.65" x14ac:dyDescent="0.9">
      <c r="A22" s="6">
        <v>21</v>
      </c>
      <c r="B22" s="2" t="s">
        <v>33</v>
      </c>
      <c r="C22" s="10" t="s">
        <v>14</v>
      </c>
      <c r="D22" s="10" t="s">
        <v>27</v>
      </c>
      <c r="E22" s="16" t="s">
        <v>50</v>
      </c>
      <c r="F22" s="12"/>
      <c r="G22" s="68">
        <v>2</v>
      </c>
    </row>
    <row r="23" spans="1:7" ht="20.65" x14ac:dyDescent="0.9">
      <c r="A23" s="6">
        <v>22</v>
      </c>
      <c r="B23" s="2" t="s">
        <v>31</v>
      </c>
      <c r="C23" s="10" t="s">
        <v>14</v>
      </c>
      <c r="D23" s="10" t="s">
        <v>27</v>
      </c>
      <c r="E23" s="16" t="s">
        <v>50</v>
      </c>
      <c r="F23" s="12"/>
      <c r="G23" s="68">
        <v>2</v>
      </c>
    </row>
    <row r="24" spans="1:7" ht="20.65" x14ac:dyDescent="0.9">
      <c r="A24" s="6">
        <v>23</v>
      </c>
      <c r="B24" s="2" t="s">
        <v>29</v>
      </c>
      <c r="C24" s="10" t="s">
        <v>14</v>
      </c>
      <c r="D24" s="10" t="s">
        <v>27</v>
      </c>
      <c r="E24" s="16" t="s">
        <v>50</v>
      </c>
      <c r="F24" s="12"/>
      <c r="G24" s="68">
        <v>2</v>
      </c>
    </row>
    <row r="25" spans="1:7" ht="20.65" x14ac:dyDescent="0.9">
      <c r="A25" s="6">
        <v>24</v>
      </c>
      <c r="B25" s="2" t="s">
        <v>30</v>
      </c>
      <c r="C25" s="10" t="s">
        <v>14</v>
      </c>
      <c r="D25" s="10" t="s">
        <v>26</v>
      </c>
      <c r="E25" s="16" t="s">
        <v>50</v>
      </c>
      <c r="F25" s="12"/>
      <c r="G25" s="68">
        <v>2</v>
      </c>
    </row>
    <row r="26" spans="1:7" ht="20.65" x14ac:dyDescent="0.9">
      <c r="A26" s="6">
        <v>25</v>
      </c>
      <c r="B26" s="2" t="s">
        <v>28</v>
      </c>
      <c r="C26" s="10" t="s">
        <v>14</v>
      </c>
      <c r="D26" s="10" t="s">
        <v>26</v>
      </c>
      <c r="E26" s="16" t="s">
        <v>50</v>
      </c>
      <c r="F26" s="9"/>
      <c r="G26" s="68">
        <v>2</v>
      </c>
    </row>
    <row r="27" spans="1:7" ht="20.65" x14ac:dyDescent="0.9">
      <c r="A27" s="6">
        <v>26</v>
      </c>
      <c r="B27" s="2" t="s">
        <v>36</v>
      </c>
      <c r="C27" s="10" t="s">
        <v>14</v>
      </c>
      <c r="D27" s="10" t="s">
        <v>26</v>
      </c>
      <c r="E27" s="16" t="s">
        <v>50</v>
      </c>
      <c r="F27" s="9"/>
      <c r="G27" s="68">
        <v>2</v>
      </c>
    </row>
    <row r="28" spans="1:7" ht="20.65" x14ac:dyDescent="0.9">
      <c r="A28" s="6">
        <v>27</v>
      </c>
      <c r="B28" s="2" t="s">
        <v>35</v>
      </c>
      <c r="C28" s="10" t="s">
        <v>14</v>
      </c>
      <c r="D28" s="10" t="s">
        <v>26</v>
      </c>
      <c r="E28" s="16" t="s">
        <v>50</v>
      </c>
      <c r="F28" s="9"/>
      <c r="G28" s="68">
        <v>2</v>
      </c>
    </row>
    <row r="29" spans="1:7" ht="20.65" x14ac:dyDescent="0.9">
      <c r="A29" s="6">
        <v>28</v>
      </c>
      <c r="B29" s="2" t="s">
        <v>237</v>
      </c>
      <c r="C29" s="10" t="s">
        <v>47</v>
      </c>
      <c r="D29" s="64" t="s">
        <v>26</v>
      </c>
      <c r="E29" s="16" t="s">
        <v>50</v>
      </c>
      <c r="F29" s="9"/>
      <c r="G29" s="68">
        <v>2</v>
      </c>
    </row>
    <row r="30" spans="1:7" ht="20.65" x14ac:dyDescent="0.9">
      <c r="A30" s="6">
        <v>29</v>
      </c>
      <c r="B30" s="2" t="s">
        <v>279</v>
      </c>
      <c r="C30" s="10" t="s">
        <v>38</v>
      </c>
      <c r="D30" s="10" t="s">
        <v>6</v>
      </c>
      <c r="E30" s="16" t="s">
        <v>50</v>
      </c>
      <c r="F30" s="9"/>
      <c r="G30" s="68">
        <v>2</v>
      </c>
    </row>
    <row r="31" spans="1:7" ht="20.65" x14ac:dyDescent="0.9">
      <c r="A31" s="6">
        <v>30</v>
      </c>
      <c r="B31" s="2" t="s">
        <v>39</v>
      </c>
      <c r="C31" s="10" t="s">
        <v>14</v>
      </c>
      <c r="D31" s="10" t="s">
        <v>37</v>
      </c>
      <c r="E31" s="16" t="s">
        <v>51</v>
      </c>
      <c r="F31" s="9"/>
      <c r="G31" s="68">
        <v>3</v>
      </c>
    </row>
    <row r="32" spans="1:7" ht="20.65" x14ac:dyDescent="0.9">
      <c r="A32" s="6">
        <v>31</v>
      </c>
      <c r="B32" s="2" t="s">
        <v>40</v>
      </c>
      <c r="C32" s="10" t="s">
        <v>14</v>
      </c>
      <c r="D32" s="10" t="s">
        <v>27</v>
      </c>
      <c r="E32" s="16" t="s">
        <v>51</v>
      </c>
      <c r="F32" s="9"/>
      <c r="G32" s="68">
        <v>3</v>
      </c>
    </row>
    <row r="33" spans="1:7" ht="20.65" x14ac:dyDescent="0.9">
      <c r="A33" s="6">
        <v>32</v>
      </c>
      <c r="B33" s="2" t="s">
        <v>41</v>
      </c>
      <c r="C33" s="10" t="s">
        <v>14</v>
      </c>
      <c r="D33" s="10" t="s">
        <v>27</v>
      </c>
      <c r="E33" s="16" t="s">
        <v>51</v>
      </c>
      <c r="F33" s="13"/>
      <c r="G33" s="68">
        <v>3</v>
      </c>
    </row>
    <row r="34" spans="1:7" ht="20.65" x14ac:dyDescent="0.9">
      <c r="A34" s="6">
        <v>33</v>
      </c>
      <c r="B34" s="2" t="s">
        <v>42</v>
      </c>
      <c r="C34" s="10" t="s">
        <v>14</v>
      </c>
      <c r="D34" s="10" t="s">
        <v>27</v>
      </c>
      <c r="E34" s="16" t="s">
        <v>51</v>
      </c>
      <c r="F34" s="9"/>
      <c r="G34" s="68">
        <v>3</v>
      </c>
    </row>
    <row r="35" spans="1:7" ht="20.65" x14ac:dyDescent="0.9">
      <c r="A35" s="6">
        <v>34</v>
      </c>
      <c r="B35" s="2" t="s">
        <v>43</v>
      </c>
      <c r="C35" s="10" t="s">
        <v>14</v>
      </c>
      <c r="D35" s="10" t="s">
        <v>27</v>
      </c>
      <c r="E35" s="16" t="s">
        <v>51</v>
      </c>
      <c r="F35" s="9"/>
      <c r="G35" s="68">
        <v>3</v>
      </c>
    </row>
    <row r="36" spans="1:7" ht="20.65" x14ac:dyDescent="0.9">
      <c r="A36" s="6">
        <v>35</v>
      </c>
      <c r="B36" s="2" t="s">
        <v>44</v>
      </c>
      <c r="C36" s="10" t="s">
        <v>14</v>
      </c>
      <c r="D36" s="10" t="s">
        <v>27</v>
      </c>
      <c r="E36" s="16" t="s">
        <v>51</v>
      </c>
      <c r="F36" s="9"/>
      <c r="G36" s="68">
        <v>3</v>
      </c>
    </row>
    <row r="37" spans="1:7" ht="20.65" x14ac:dyDescent="0.9">
      <c r="A37" s="6">
        <v>36</v>
      </c>
      <c r="B37" s="2" t="s">
        <v>45</v>
      </c>
      <c r="C37" s="10" t="s">
        <v>14</v>
      </c>
      <c r="D37" s="10" t="s">
        <v>27</v>
      </c>
      <c r="E37" s="16" t="s">
        <v>51</v>
      </c>
      <c r="F37" s="9"/>
      <c r="G37" s="68">
        <v>3</v>
      </c>
    </row>
    <row r="38" spans="1:7" ht="20.65" x14ac:dyDescent="0.9">
      <c r="A38" s="6">
        <v>37</v>
      </c>
      <c r="B38" s="2" t="s">
        <v>236</v>
      </c>
      <c r="C38" s="10" t="s">
        <v>14</v>
      </c>
      <c r="D38" s="10" t="s">
        <v>27</v>
      </c>
      <c r="E38" s="16" t="s">
        <v>51</v>
      </c>
      <c r="F38" s="9"/>
      <c r="G38" s="68">
        <v>3</v>
      </c>
    </row>
    <row r="39" spans="1:7" ht="20.65" x14ac:dyDescent="0.9">
      <c r="A39" s="6">
        <v>38</v>
      </c>
      <c r="B39" s="2" t="s">
        <v>46</v>
      </c>
      <c r="C39" s="10" t="s">
        <v>47</v>
      </c>
      <c r="D39" s="10" t="s">
        <v>26</v>
      </c>
      <c r="E39" s="16" t="s">
        <v>51</v>
      </c>
      <c r="F39" s="9"/>
      <c r="G39" s="68">
        <v>3</v>
      </c>
    </row>
    <row r="40" spans="1:7" ht="20.65" x14ac:dyDescent="0.9">
      <c r="A40" s="6">
        <v>39</v>
      </c>
      <c r="B40" s="2" t="s">
        <v>48</v>
      </c>
      <c r="C40" s="10" t="s">
        <v>47</v>
      </c>
      <c r="D40" s="10" t="s">
        <v>26</v>
      </c>
      <c r="E40" s="16" t="s">
        <v>51</v>
      </c>
      <c r="F40" s="9"/>
      <c r="G40" s="68">
        <v>3</v>
      </c>
    </row>
    <row r="41" spans="1:7" ht="20.65" x14ac:dyDescent="0.9">
      <c r="A41" s="6">
        <v>40</v>
      </c>
      <c r="B41" s="2" t="s">
        <v>49</v>
      </c>
      <c r="C41" s="10" t="s">
        <v>47</v>
      </c>
      <c r="D41" s="10" t="s">
        <v>26</v>
      </c>
      <c r="E41" s="16" t="s">
        <v>51</v>
      </c>
      <c r="F41" s="9"/>
      <c r="G41" s="68">
        <v>3</v>
      </c>
    </row>
    <row r="42" spans="1:7" ht="20.65" x14ac:dyDescent="0.9">
      <c r="A42" s="6">
        <v>41</v>
      </c>
      <c r="B42" s="2" t="s">
        <v>52</v>
      </c>
      <c r="C42" s="10" t="s">
        <v>14</v>
      </c>
      <c r="D42" s="10" t="s">
        <v>27</v>
      </c>
      <c r="E42" s="16" t="s">
        <v>55</v>
      </c>
      <c r="F42" s="9"/>
      <c r="G42" s="68">
        <v>4</v>
      </c>
    </row>
    <row r="43" spans="1:7" ht="20.65" x14ac:dyDescent="0.9">
      <c r="A43" s="6">
        <v>42</v>
      </c>
      <c r="B43" s="2" t="s">
        <v>53</v>
      </c>
      <c r="C43" s="10" t="s">
        <v>14</v>
      </c>
      <c r="D43" s="10" t="s">
        <v>27</v>
      </c>
      <c r="E43" s="16" t="s">
        <v>55</v>
      </c>
      <c r="F43" s="9"/>
      <c r="G43" s="68">
        <v>4</v>
      </c>
    </row>
    <row r="44" spans="1:7" ht="20.65" x14ac:dyDescent="0.9">
      <c r="A44" s="6">
        <v>43</v>
      </c>
      <c r="B44" s="2" t="s">
        <v>54</v>
      </c>
      <c r="C44" s="10" t="s">
        <v>14</v>
      </c>
      <c r="D44" s="10" t="s">
        <v>27</v>
      </c>
      <c r="E44" s="16" t="s">
        <v>55</v>
      </c>
      <c r="F44" s="9"/>
      <c r="G44" s="68">
        <v>4</v>
      </c>
    </row>
    <row r="45" spans="1:7" ht="20.65" x14ac:dyDescent="0.9">
      <c r="A45" s="6">
        <v>44</v>
      </c>
      <c r="B45" s="2" t="s">
        <v>57</v>
      </c>
      <c r="C45" s="10" t="s">
        <v>14</v>
      </c>
      <c r="D45" s="10" t="s">
        <v>27</v>
      </c>
      <c r="E45" s="16" t="s">
        <v>272</v>
      </c>
      <c r="F45" s="9"/>
      <c r="G45" s="68">
        <v>5</v>
      </c>
    </row>
    <row r="46" spans="1:7" ht="20.65" x14ac:dyDescent="0.9">
      <c r="A46" s="6">
        <v>45</v>
      </c>
      <c r="B46" s="5" t="s">
        <v>297</v>
      </c>
      <c r="C46" s="47" t="s">
        <v>34</v>
      </c>
      <c r="D46" s="47"/>
      <c r="E46" s="16" t="s">
        <v>272</v>
      </c>
      <c r="F46" s="9"/>
      <c r="G46" s="68">
        <v>5</v>
      </c>
    </row>
    <row r="47" spans="1:7" ht="20.65" x14ac:dyDescent="0.9">
      <c r="A47" s="6">
        <v>46</v>
      </c>
      <c r="B47" s="2" t="s">
        <v>56</v>
      </c>
      <c r="C47" s="10" t="s">
        <v>14</v>
      </c>
      <c r="D47" s="10" t="s">
        <v>27</v>
      </c>
      <c r="E47" s="16" t="s">
        <v>59</v>
      </c>
      <c r="F47" s="9"/>
      <c r="G47" s="68">
        <v>6</v>
      </c>
    </row>
    <row r="48" spans="1:7" ht="20.65" x14ac:dyDescent="0.9">
      <c r="A48" s="6">
        <v>47</v>
      </c>
      <c r="B48" s="2" t="s">
        <v>58</v>
      </c>
      <c r="C48" s="10" t="s">
        <v>14</v>
      </c>
      <c r="D48" s="10" t="s">
        <v>27</v>
      </c>
      <c r="E48" s="16" t="s">
        <v>59</v>
      </c>
      <c r="F48" s="9"/>
      <c r="G48" s="68">
        <v>6</v>
      </c>
    </row>
    <row r="49" spans="1:7" ht="20.65" x14ac:dyDescent="0.9">
      <c r="A49" s="6">
        <v>48</v>
      </c>
      <c r="B49" s="2" t="s">
        <v>273</v>
      </c>
      <c r="C49" s="10" t="s">
        <v>14</v>
      </c>
      <c r="D49" s="10" t="s">
        <v>26</v>
      </c>
      <c r="E49" s="16" t="s">
        <v>59</v>
      </c>
      <c r="F49" s="9"/>
      <c r="G49" s="68">
        <v>6</v>
      </c>
    </row>
    <row r="50" spans="1:7" ht="20.65" x14ac:dyDescent="0.9">
      <c r="A50" s="6">
        <v>49</v>
      </c>
      <c r="B50" s="2" t="s">
        <v>61</v>
      </c>
      <c r="C50" s="10" t="s">
        <v>14</v>
      </c>
      <c r="D50" s="10" t="s">
        <v>27</v>
      </c>
      <c r="E50" s="16" t="s">
        <v>63</v>
      </c>
      <c r="F50" s="9"/>
      <c r="G50" s="68">
        <v>7</v>
      </c>
    </row>
    <row r="51" spans="1:7" ht="20.65" x14ac:dyDescent="0.9">
      <c r="A51" s="6">
        <v>50</v>
      </c>
      <c r="B51" s="2" t="s">
        <v>62</v>
      </c>
      <c r="C51" s="10" t="s">
        <v>14</v>
      </c>
      <c r="D51" s="10" t="s">
        <v>27</v>
      </c>
      <c r="E51" s="16" t="s">
        <v>63</v>
      </c>
      <c r="F51" s="13"/>
      <c r="G51" s="68">
        <v>7</v>
      </c>
    </row>
    <row r="52" spans="1:7" ht="20.65" x14ac:dyDescent="0.9">
      <c r="A52" s="6">
        <v>51</v>
      </c>
      <c r="B52" s="2" t="s">
        <v>60</v>
      </c>
      <c r="C52" s="10" t="s">
        <v>14</v>
      </c>
      <c r="D52" s="10" t="s">
        <v>26</v>
      </c>
      <c r="E52" s="16" t="s">
        <v>63</v>
      </c>
      <c r="F52" s="9"/>
      <c r="G52" s="68">
        <v>7</v>
      </c>
    </row>
    <row r="53" spans="1:7" ht="20.65" x14ac:dyDescent="0.9">
      <c r="A53" s="6">
        <v>52</v>
      </c>
      <c r="B53" s="2" t="s">
        <v>64</v>
      </c>
      <c r="C53" s="10" t="s">
        <v>14</v>
      </c>
      <c r="D53" s="10" t="s">
        <v>27</v>
      </c>
      <c r="E53" s="16" t="s">
        <v>79</v>
      </c>
      <c r="F53" s="9"/>
      <c r="G53" s="68">
        <v>8</v>
      </c>
    </row>
    <row r="54" spans="1:7" ht="20.65" x14ac:dyDescent="0.9">
      <c r="A54" s="6">
        <v>53</v>
      </c>
      <c r="B54" s="2" t="s">
        <v>66</v>
      </c>
      <c r="C54" s="10" t="s">
        <v>14</v>
      </c>
      <c r="D54" s="10" t="s">
        <v>27</v>
      </c>
      <c r="E54" s="16" t="s">
        <v>79</v>
      </c>
      <c r="F54" s="9"/>
      <c r="G54" s="68">
        <v>8</v>
      </c>
    </row>
    <row r="55" spans="1:7" ht="20.65" x14ac:dyDescent="0.9">
      <c r="A55" s="6">
        <v>54</v>
      </c>
      <c r="B55" s="2" t="s">
        <v>70</v>
      </c>
      <c r="C55" s="10" t="s">
        <v>14</v>
      </c>
      <c r="D55" s="10" t="s">
        <v>27</v>
      </c>
      <c r="E55" s="16" t="s">
        <v>79</v>
      </c>
      <c r="F55" s="9"/>
      <c r="G55" s="68">
        <v>8</v>
      </c>
    </row>
    <row r="56" spans="1:7" ht="20.65" x14ac:dyDescent="0.9">
      <c r="A56" s="6">
        <v>55</v>
      </c>
      <c r="B56" s="2" t="s">
        <v>76</v>
      </c>
      <c r="C56" s="10" t="s">
        <v>14</v>
      </c>
      <c r="D56" s="10" t="s">
        <v>27</v>
      </c>
      <c r="E56" s="16" t="s">
        <v>79</v>
      </c>
      <c r="F56" s="9"/>
      <c r="G56" s="68">
        <v>8</v>
      </c>
    </row>
    <row r="57" spans="1:7" ht="20.65" x14ac:dyDescent="0.9">
      <c r="A57" s="6">
        <v>56</v>
      </c>
      <c r="B57" s="2" t="s">
        <v>73</v>
      </c>
      <c r="C57" s="10" t="s">
        <v>14</v>
      </c>
      <c r="D57" s="10" t="s">
        <v>27</v>
      </c>
      <c r="E57" s="16" t="s">
        <v>79</v>
      </c>
      <c r="F57" s="9"/>
      <c r="G57" s="68">
        <v>8</v>
      </c>
    </row>
    <row r="58" spans="1:7" ht="20.65" x14ac:dyDescent="0.9">
      <c r="A58" s="6">
        <v>57</v>
      </c>
      <c r="B58" s="2" t="s">
        <v>65</v>
      </c>
      <c r="C58" s="10" t="s">
        <v>14</v>
      </c>
      <c r="D58" s="10" t="s">
        <v>26</v>
      </c>
      <c r="E58" s="16" t="s">
        <v>79</v>
      </c>
      <c r="F58" s="9"/>
      <c r="G58" s="68">
        <v>8</v>
      </c>
    </row>
    <row r="59" spans="1:7" ht="20.65" x14ac:dyDescent="0.9">
      <c r="A59" s="6">
        <v>58</v>
      </c>
      <c r="B59" s="2" t="s">
        <v>67</v>
      </c>
      <c r="C59" s="10" t="s">
        <v>14</v>
      </c>
      <c r="D59" s="66" t="s">
        <v>26</v>
      </c>
      <c r="E59" s="16" t="s">
        <v>79</v>
      </c>
      <c r="F59" s="9"/>
      <c r="G59" s="68">
        <v>8</v>
      </c>
    </row>
    <row r="60" spans="1:7" ht="20.65" x14ac:dyDescent="0.9">
      <c r="A60" s="6">
        <v>59</v>
      </c>
      <c r="B60" s="2" t="s">
        <v>68</v>
      </c>
      <c r="C60" s="10" t="s">
        <v>14</v>
      </c>
      <c r="D60" s="66" t="s">
        <v>26</v>
      </c>
      <c r="E60" s="16" t="s">
        <v>79</v>
      </c>
      <c r="F60" s="9"/>
      <c r="G60" s="68">
        <v>8</v>
      </c>
    </row>
    <row r="61" spans="1:7" ht="20.65" x14ac:dyDescent="0.9">
      <c r="A61" s="6">
        <v>60</v>
      </c>
      <c r="B61" s="2" t="s">
        <v>69</v>
      </c>
      <c r="C61" s="10" t="s">
        <v>14</v>
      </c>
      <c r="D61" s="10" t="s">
        <v>26</v>
      </c>
      <c r="E61" s="16" t="s">
        <v>79</v>
      </c>
      <c r="F61" s="9"/>
      <c r="G61" s="68">
        <v>8</v>
      </c>
    </row>
    <row r="62" spans="1:7" ht="20.65" x14ac:dyDescent="0.9">
      <c r="A62" s="6">
        <v>61</v>
      </c>
      <c r="B62" s="2" t="s">
        <v>71</v>
      </c>
      <c r="C62" s="10" t="s">
        <v>14</v>
      </c>
      <c r="D62" s="10" t="s">
        <v>27</v>
      </c>
      <c r="E62" s="16" t="s">
        <v>79</v>
      </c>
      <c r="F62" s="9"/>
      <c r="G62" s="68">
        <v>8</v>
      </c>
    </row>
    <row r="63" spans="1:7" ht="20.65" x14ac:dyDescent="0.9">
      <c r="A63" s="6">
        <v>62</v>
      </c>
      <c r="B63" s="2" t="s">
        <v>72</v>
      </c>
      <c r="C63" s="10" t="s">
        <v>14</v>
      </c>
      <c r="D63" s="10" t="s">
        <v>26</v>
      </c>
      <c r="E63" s="16" t="s">
        <v>79</v>
      </c>
      <c r="F63" s="9"/>
      <c r="G63" s="68">
        <v>8</v>
      </c>
    </row>
    <row r="64" spans="1:7" ht="20.65" x14ac:dyDescent="0.9">
      <c r="A64" s="6">
        <v>63</v>
      </c>
      <c r="B64" s="2" t="s">
        <v>74</v>
      </c>
      <c r="C64" s="10" t="s">
        <v>14</v>
      </c>
      <c r="D64" s="66" t="s">
        <v>26</v>
      </c>
      <c r="E64" s="16" t="s">
        <v>79</v>
      </c>
      <c r="F64" s="9"/>
      <c r="G64" s="68">
        <v>8</v>
      </c>
    </row>
    <row r="65" spans="1:7" ht="20.65" x14ac:dyDescent="0.9">
      <c r="A65" s="6">
        <v>64</v>
      </c>
      <c r="B65" s="2" t="s">
        <v>75</v>
      </c>
      <c r="C65" s="10" t="s">
        <v>14</v>
      </c>
      <c r="D65" s="10" t="s">
        <v>26</v>
      </c>
      <c r="E65" s="16" t="s">
        <v>79</v>
      </c>
      <c r="F65" s="9"/>
      <c r="G65" s="68">
        <v>8</v>
      </c>
    </row>
    <row r="66" spans="1:7" ht="20.65" x14ac:dyDescent="0.9">
      <c r="A66" s="6">
        <v>65</v>
      </c>
      <c r="B66" s="2" t="s">
        <v>77</v>
      </c>
      <c r="C66" s="10" t="s">
        <v>14</v>
      </c>
      <c r="D66" s="10" t="s">
        <v>26</v>
      </c>
      <c r="E66" s="16" t="s">
        <v>79</v>
      </c>
      <c r="F66" s="9"/>
      <c r="G66" s="68">
        <v>8</v>
      </c>
    </row>
    <row r="67" spans="1:7" ht="20.65" x14ac:dyDescent="0.9">
      <c r="A67" s="6">
        <v>66</v>
      </c>
      <c r="B67" s="2" t="s">
        <v>78</v>
      </c>
      <c r="C67" s="10" t="s">
        <v>14</v>
      </c>
      <c r="D67" s="10" t="s">
        <v>26</v>
      </c>
      <c r="E67" s="16" t="s">
        <v>79</v>
      </c>
      <c r="F67" s="9"/>
      <c r="G67" s="68">
        <v>8</v>
      </c>
    </row>
    <row r="68" spans="1:7" ht="20.65" x14ac:dyDescent="0.9">
      <c r="A68" s="6">
        <v>67</v>
      </c>
      <c r="B68" s="2" t="s">
        <v>80</v>
      </c>
      <c r="C68" s="10" t="s">
        <v>14</v>
      </c>
      <c r="D68" s="10" t="s">
        <v>26</v>
      </c>
      <c r="E68" s="16" t="s">
        <v>79</v>
      </c>
      <c r="F68" s="9"/>
      <c r="G68" s="68">
        <v>8</v>
      </c>
    </row>
    <row r="69" spans="1:7" ht="20.65" x14ac:dyDescent="0.9">
      <c r="A69" s="6">
        <v>68</v>
      </c>
      <c r="B69" s="2" t="s">
        <v>322</v>
      </c>
      <c r="C69" s="10" t="s">
        <v>14</v>
      </c>
      <c r="D69" s="64" t="s">
        <v>26</v>
      </c>
      <c r="E69" s="16" t="s">
        <v>79</v>
      </c>
      <c r="F69" s="9"/>
      <c r="G69" s="68">
        <v>8</v>
      </c>
    </row>
    <row r="70" spans="1:7" ht="20.65" x14ac:dyDescent="0.9">
      <c r="A70" s="6">
        <v>69</v>
      </c>
      <c r="B70" s="2" t="s">
        <v>81</v>
      </c>
      <c r="C70" s="10" t="s">
        <v>14</v>
      </c>
      <c r="D70" s="10" t="s">
        <v>27</v>
      </c>
      <c r="E70" s="16" t="s">
        <v>89</v>
      </c>
      <c r="F70" s="9"/>
      <c r="G70" s="68">
        <v>9</v>
      </c>
    </row>
    <row r="71" spans="1:7" ht="20.65" x14ac:dyDescent="0.9">
      <c r="A71" s="6">
        <v>70</v>
      </c>
      <c r="B71" s="2" t="s">
        <v>85</v>
      </c>
      <c r="C71" s="10" t="s">
        <v>14</v>
      </c>
      <c r="D71" s="10" t="s">
        <v>27</v>
      </c>
      <c r="E71" s="16" t="s">
        <v>89</v>
      </c>
      <c r="F71" s="9"/>
      <c r="G71" s="68">
        <v>9</v>
      </c>
    </row>
    <row r="72" spans="1:7" ht="20.65" x14ac:dyDescent="0.9">
      <c r="A72" s="6">
        <v>71</v>
      </c>
      <c r="B72" s="2" t="s">
        <v>296</v>
      </c>
      <c r="C72" s="10" t="s">
        <v>14</v>
      </c>
      <c r="D72" s="10" t="s">
        <v>27</v>
      </c>
      <c r="E72" s="16" t="s">
        <v>89</v>
      </c>
      <c r="F72" s="9"/>
      <c r="G72" s="68">
        <v>9</v>
      </c>
    </row>
    <row r="73" spans="1:7" ht="20.65" x14ac:dyDescent="0.9">
      <c r="A73" s="6">
        <v>72</v>
      </c>
      <c r="B73" s="2" t="s">
        <v>83</v>
      </c>
      <c r="C73" s="10" t="s">
        <v>14</v>
      </c>
      <c r="D73" s="66" t="s">
        <v>26</v>
      </c>
      <c r="E73" s="16" t="s">
        <v>89</v>
      </c>
      <c r="F73" s="9"/>
      <c r="G73" s="68">
        <v>9</v>
      </c>
    </row>
    <row r="74" spans="1:7" ht="20.65" x14ac:dyDescent="0.9">
      <c r="A74" s="6">
        <v>73</v>
      </c>
      <c r="B74" s="2" t="s">
        <v>84</v>
      </c>
      <c r="C74" s="10" t="s">
        <v>14</v>
      </c>
      <c r="D74" s="10" t="s">
        <v>26</v>
      </c>
      <c r="E74" s="16" t="s">
        <v>89</v>
      </c>
      <c r="F74" s="9"/>
      <c r="G74" s="68">
        <v>9</v>
      </c>
    </row>
    <row r="75" spans="1:7" ht="20.65" x14ac:dyDescent="0.9">
      <c r="A75" s="6">
        <v>74</v>
      </c>
      <c r="B75" s="2" t="s">
        <v>215</v>
      </c>
      <c r="C75" s="10" t="s">
        <v>14</v>
      </c>
      <c r="D75" s="66" t="s">
        <v>26</v>
      </c>
      <c r="E75" s="16" t="s">
        <v>89</v>
      </c>
      <c r="F75" s="9"/>
      <c r="G75" s="68">
        <v>9</v>
      </c>
    </row>
    <row r="76" spans="1:7" ht="20.65" x14ac:dyDescent="0.9">
      <c r="A76" s="6">
        <v>75</v>
      </c>
      <c r="B76" s="2" t="s">
        <v>82</v>
      </c>
      <c r="C76" s="10" t="s">
        <v>38</v>
      </c>
      <c r="D76" s="10"/>
      <c r="E76" s="16" t="s">
        <v>89</v>
      </c>
      <c r="F76" s="9"/>
      <c r="G76" s="68">
        <v>9</v>
      </c>
    </row>
    <row r="77" spans="1:7" ht="20.65" x14ac:dyDescent="0.9">
      <c r="A77" s="6">
        <v>76</v>
      </c>
      <c r="B77" s="2" t="s">
        <v>86</v>
      </c>
      <c r="C77" s="10" t="s">
        <v>14</v>
      </c>
      <c r="D77" s="10" t="s">
        <v>27</v>
      </c>
      <c r="E77" s="16" t="s">
        <v>89</v>
      </c>
      <c r="F77" s="9"/>
      <c r="G77" s="68">
        <v>9</v>
      </c>
    </row>
    <row r="78" spans="1:7" ht="20.65" x14ac:dyDescent="0.9">
      <c r="A78" s="6">
        <v>77</v>
      </c>
      <c r="B78" s="2" t="s">
        <v>87</v>
      </c>
      <c r="C78" s="10" t="s">
        <v>14</v>
      </c>
      <c r="D78" s="10" t="s">
        <v>26</v>
      </c>
      <c r="E78" s="16" t="s">
        <v>89</v>
      </c>
      <c r="F78" s="9"/>
      <c r="G78" s="68">
        <v>9</v>
      </c>
    </row>
    <row r="79" spans="1:7" ht="20.65" x14ac:dyDescent="0.9">
      <c r="A79" s="6">
        <v>78</v>
      </c>
      <c r="B79" s="2" t="s">
        <v>88</v>
      </c>
      <c r="C79" s="10" t="s">
        <v>14</v>
      </c>
      <c r="D79" s="66" t="s">
        <v>26</v>
      </c>
      <c r="E79" s="16" t="s">
        <v>89</v>
      </c>
      <c r="F79" s="9"/>
      <c r="G79" s="68">
        <v>9</v>
      </c>
    </row>
    <row r="80" spans="1:7" ht="20.65" x14ac:dyDescent="0.9">
      <c r="A80" s="6">
        <v>79</v>
      </c>
      <c r="B80" s="11" t="s">
        <v>93</v>
      </c>
      <c r="C80" s="10" t="s">
        <v>14</v>
      </c>
      <c r="D80" s="17" t="s">
        <v>27</v>
      </c>
      <c r="E80" s="16" t="s">
        <v>147</v>
      </c>
      <c r="F80" s="9"/>
      <c r="G80" s="68">
        <v>10</v>
      </c>
    </row>
    <row r="81" spans="1:7" ht="20.65" x14ac:dyDescent="0.9">
      <c r="A81" s="6">
        <v>80</v>
      </c>
      <c r="B81" s="11" t="s">
        <v>94</v>
      </c>
      <c r="C81" s="10" t="s">
        <v>14</v>
      </c>
      <c r="D81" s="17" t="s">
        <v>27</v>
      </c>
      <c r="E81" s="16" t="s">
        <v>147</v>
      </c>
      <c r="F81" s="9"/>
      <c r="G81" s="68">
        <v>10</v>
      </c>
    </row>
    <row r="82" spans="1:7" ht="20.65" x14ac:dyDescent="0.9">
      <c r="A82" s="6">
        <v>81</v>
      </c>
      <c r="B82" s="11" t="s">
        <v>95</v>
      </c>
      <c r="C82" s="10" t="s">
        <v>14</v>
      </c>
      <c r="D82" s="17" t="s">
        <v>26</v>
      </c>
      <c r="E82" s="16" t="s">
        <v>147</v>
      </c>
      <c r="F82" s="9"/>
      <c r="G82" s="68">
        <v>10</v>
      </c>
    </row>
    <row r="83" spans="1:7" ht="20.65" x14ac:dyDescent="0.9">
      <c r="A83" s="6">
        <v>82</v>
      </c>
      <c r="B83" s="11" t="s">
        <v>96</v>
      </c>
      <c r="C83" s="10" t="s">
        <v>14</v>
      </c>
      <c r="D83" s="17" t="s">
        <v>26</v>
      </c>
      <c r="E83" s="16" t="s">
        <v>147</v>
      </c>
      <c r="F83" s="9"/>
      <c r="G83" s="68">
        <v>10</v>
      </c>
    </row>
    <row r="84" spans="1:7" ht="20.65" x14ac:dyDescent="0.9">
      <c r="A84" s="6">
        <v>83</v>
      </c>
      <c r="B84" s="11" t="s">
        <v>97</v>
      </c>
      <c r="C84" s="10" t="s">
        <v>14</v>
      </c>
      <c r="D84" s="17" t="s">
        <v>26</v>
      </c>
      <c r="E84" s="16" t="s">
        <v>147</v>
      </c>
      <c r="F84" s="9"/>
      <c r="G84" s="68">
        <v>10</v>
      </c>
    </row>
    <row r="85" spans="1:7" ht="20.65" x14ac:dyDescent="0.9">
      <c r="A85" s="6">
        <v>84</v>
      </c>
      <c r="B85" s="11" t="s">
        <v>98</v>
      </c>
      <c r="C85" s="10" t="s">
        <v>47</v>
      </c>
      <c r="D85" s="17" t="s">
        <v>26</v>
      </c>
      <c r="E85" s="16" t="s">
        <v>147</v>
      </c>
      <c r="F85" s="14"/>
      <c r="G85" s="68">
        <v>10</v>
      </c>
    </row>
    <row r="86" spans="1:7" ht="20.65" x14ac:dyDescent="0.9">
      <c r="A86" s="6">
        <v>85</v>
      </c>
      <c r="B86" s="11" t="s">
        <v>99</v>
      </c>
      <c r="C86" s="10" t="s">
        <v>38</v>
      </c>
      <c r="D86" s="17"/>
      <c r="E86" s="16" t="s">
        <v>147</v>
      </c>
      <c r="F86" s="9"/>
      <c r="G86" s="68">
        <v>10</v>
      </c>
    </row>
    <row r="87" spans="1:7" ht="20.65" x14ac:dyDescent="0.9">
      <c r="A87" s="6">
        <v>86</v>
      </c>
      <c r="B87" s="2" t="s">
        <v>90</v>
      </c>
      <c r="C87" s="10" t="s">
        <v>14</v>
      </c>
      <c r="D87" s="66" t="s">
        <v>26</v>
      </c>
      <c r="E87" s="16" t="s">
        <v>92</v>
      </c>
      <c r="F87" s="9"/>
      <c r="G87" s="68">
        <v>11</v>
      </c>
    </row>
    <row r="88" spans="1:7" ht="20.65" x14ac:dyDescent="0.9">
      <c r="A88" s="6">
        <v>87</v>
      </c>
      <c r="B88" s="2" t="s">
        <v>280</v>
      </c>
      <c r="C88" s="10" t="s">
        <v>14</v>
      </c>
      <c r="D88" s="10" t="s">
        <v>26</v>
      </c>
      <c r="E88" s="16" t="s">
        <v>92</v>
      </c>
      <c r="F88" s="9"/>
      <c r="G88" s="68">
        <v>11</v>
      </c>
    </row>
    <row r="89" spans="1:7" ht="20.65" x14ac:dyDescent="0.9">
      <c r="A89" s="6">
        <v>88</v>
      </c>
      <c r="B89" s="2" t="s">
        <v>91</v>
      </c>
      <c r="C89" s="10" t="s">
        <v>14</v>
      </c>
      <c r="D89" s="10" t="s">
        <v>26</v>
      </c>
      <c r="E89" s="16" t="s">
        <v>92</v>
      </c>
      <c r="F89" s="9"/>
      <c r="G89" s="68">
        <v>11</v>
      </c>
    </row>
    <row r="90" spans="1:7" s="15" customFormat="1" ht="20.65" x14ac:dyDescent="0.9">
      <c r="A90" s="6">
        <v>89</v>
      </c>
      <c r="B90" s="2" t="s">
        <v>100</v>
      </c>
      <c r="C90" s="10" t="s">
        <v>14</v>
      </c>
      <c r="D90" s="17" t="s">
        <v>27</v>
      </c>
      <c r="E90" s="16" t="s">
        <v>104</v>
      </c>
      <c r="F90" s="14"/>
      <c r="G90" s="68">
        <v>12</v>
      </c>
    </row>
    <row r="91" spans="1:7" ht="20.65" x14ac:dyDescent="0.9">
      <c r="A91" s="6">
        <v>90</v>
      </c>
      <c r="B91" s="2" t="s">
        <v>101</v>
      </c>
      <c r="C91" s="10" t="s">
        <v>14</v>
      </c>
      <c r="D91" s="65" t="s">
        <v>27</v>
      </c>
      <c r="E91" s="16" t="s">
        <v>104</v>
      </c>
      <c r="F91" s="9"/>
      <c r="G91" s="68">
        <v>12</v>
      </c>
    </row>
    <row r="92" spans="1:7" ht="20.65" x14ac:dyDescent="0.9">
      <c r="A92" s="6">
        <v>91</v>
      </c>
      <c r="B92" s="2" t="s">
        <v>102</v>
      </c>
      <c r="C92" s="10" t="s">
        <v>14</v>
      </c>
      <c r="D92" s="10" t="s">
        <v>27</v>
      </c>
      <c r="E92" s="16" t="s">
        <v>104</v>
      </c>
      <c r="F92" s="9"/>
      <c r="G92" s="68">
        <v>12</v>
      </c>
    </row>
    <row r="93" spans="1:7" ht="20.65" x14ac:dyDescent="0.9">
      <c r="A93" s="6">
        <v>92</v>
      </c>
      <c r="B93" s="2" t="s">
        <v>281</v>
      </c>
      <c r="C93" s="10" t="s">
        <v>14</v>
      </c>
      <c r="D93" s="10" t="s">
        <v>26</v>
      </c>
      <c r="E93" s="16" t="s">
        <v>104</v>
      </c>
      <c r="F93" s="9"/>
      <c r="G93" s="68">
        <v>12</v>
      </c>
    </row>
    <row r="94" spans="1:7" ht="20.65" x14ac:dyDescent="0.9">
      <c r="A94" s="6">
        <v>93</v>
      </c>
      <c r="B94" s="2" t="s">
        <v>274</v>
      </c>
      <c r="C94" s="10" t="s">
        <v>14</v>
      </c>
      <c r="D94" s="10" t="s">
        <v>26</v>
      </c>
      <c r="E94" s="16" t="s">
        <v>104</v>
      </c>
      <c r="F94" s="9"/>
      <c r="G94" s="68">
        <v>12</v>
      </c>
    </row>
    <row r="95" spans="1:7" ht="20.65" x14ac:dyDescent="0.9">
      <c r="A95" s="6">
        <v>94</v>
      </c>
      <c r="B95" s="2" t="s">
        <v>103</v>
      </c>
      <c r="C95" s="10" t="s">
        <v>14</v>
      </c>
      <c r="D95" s="10" t="s">
        <v>26</v>
      </c>
      <c r="E95" s="16" t="s">
        <v>104</v>
      </c>
      <c r="F95" s="9"/>
      <c r="G95" s="68">
        <v>12</v>
      </c>
    </row>
    <row r="96" spans="1:7" ht="20.65" x14ac:dyDescent="0.9">
      <c r="A96" s="6">
        <v>95</v>
      </c>
      <c r="B96" s="2" t="s">
        <v>105</v>
      </c>
      <c r="C96" s="10" t="s">
        <v>14</v>
      </c>
      <c r="D96" s="17" t="s">
        <v>27</v>
      </c>
      <c r="E96" s="16" t="s">
        <v>107</v>
      </c>
      <c r="F96" s="9"/>
      <c r="G96" s="68">
        <v>13</v>
      </c>
    </row>
    <row r="97" spans="1:7" ht="20.65" x14ac:dyDescent="0.9">
      <c r="A97" s="6">
        <v>96</v>
      </c>
      <c r="B97" s="2" t="s">
        <v>106</v>
      </c>
      <c r="C97" s="10" t="s">
        <v>14</v>
      </c>
      <c r="D97" s="10" t="s">
        <v>26</v>
      </c>
      <c r="E97" s="16" t="s">
        <v>107</v>
      </c>
      <c r="F97" s="9"/>
      <c r="G97" s="68">
        <v>13</v>
      </c>
    </row>
    <row r="98" spans="1:7" ht="20.65" x14ac:dyDescent="0.9">
      <c r="A98" s="6">
        <v>97</v>
      </c>
      <c r="B98" s="2" t="s">
        <v>282</v>
      </c>
      <c r="C98" s="10" t="s">
        <v>38</v>
      </c>
      <c r="D98" s="10"/>
      <c r="E98" s="16" t="s">
        <v>107</v>
      </c>
      <c r="F98" s="9"/>
      <c r="G98" s="68">
        <v>13</v>
      </c>
    </row>
    <row r="99" spans="1:7" ht="20.65" x14ac:dyDescent="0.9">
      <c r="A99" s="6">
        <v>98</v>
      </c>
      <c r="B99" s="2" t="s">
        <v>221</v>
      </c>
      <c r="C99" s="10" t="s">
        <v>38</v>
      </c>
      <c r="D99" s="10"/>
      <c r="E99" s="16" t="s">
        <v>107</v>
      </c>
      <c r="F99" s="9"/>
      <c r="G99" s="68">
        <v>13</v>
      </c>
    </row>
    <row r="100" spans="1:7" ht="20.65" x14ac:dyDescent="0.9">
      <c r="A100" s="6">
        <v>99</v>
      </c>
      <c r="B100" s="9" t="s">
        <v>283</v>
      </c>
      <c r="C100" s="10" t="s">
        <v>34</v>
      </c>
      <c r="D100" s="9"/>
      <c r="E100" s="16" t="s">
        <v>107</v>
      </c>
      <c r="F100" s="9"/>
      <c r="G100" s="68">
        <v>13</v>
      </c>
    </row>
    <row r="101" spans="1:7" ht="20.65" x14ac:dyDescent="0.9">
      <c r="A101" s="6">
        <v>100</v>
      </c>
      <c r="B101" s="9" t="s">
        <v>320</v>
      </c>
      <c r="C101" s="10" t="s">
        <v>38</v>
      </c>
      <c r="D101" s="9"/>
      <c r="E101" s="16" t="s">
        <v>107</v>
      </c>
      <c r="F101" s="9" t="s">
        <v>321</v>
      </c>
      <c r="G101" s="68">
        <v>13</v>
      </c>
    </row>
    <row r="102" spans="1:7" ht="20.65" x14ac:dyDescent="0.9">
      <c r="A102" s="6"/>
      <c r="B102" s="9"/>
      <c r="C102" s="47"/>
      <c r="D102" s="9"/>
      <c r="E102" s="16"/>
      <c r="F102" s="9"/>
      <c r="G102" s="68"/>
    </row>
    <row r="103" spans="1:7" ht="20.65" x14ac:dyDescent="0.9">
      <c r="A103" s="6"/>
      <c r="B103" s="9"/>
      <c r="C103" s="47"/>
      <c r="D103" s="9"/>
      <c r="E103" s="16"/>
      <c r="F103" s="9"/>
      <c r="G103" s="68"/>
    </row>
    <row r="104" spans="1:7" ht="20.65" x14ac:dyDescent="0.9">
      <c r="A104" s="6"/>
      <c r="B104" s="9"/>
      <c r="C104" s="47"/>
      <c r="D104" s="9"/>
      <c r="E104" s="16"/>
      <c r="F104" s="9"/>
      <c r="G104" s="68"/>
    </row>
    <row r="105" spans="1:7" ht="20.65" x14ac:dyDescent="0.9">
      <c r="A105" s="18"/>
      <c r="B105" s="19"/>
      <c r="G105" s="69"/>
    </row>
    <row r="106" spans="1:7" ht="24" x14ac:dyDescent="1.05">
      <c r="A106" s="18"/>
      <c r="B106" s="19"/>
      <c r="D106" s="71">
        <v>0</v>
      </c>
      <c r="E106" s="71" t="s">
        <v>112</v>
      </c>
      <c r="F106" s="71"/>
      <c r="G106" s="71">
        <f>COUNTIF($G$2:$G$105,"0")</f>
        <v>5</v>
      </c>
    </row>
    <row r="107" spans="1:7" ht="24" x14ac:dyDescent="1.05">
      <c r="A107" s="18"/>
      <c r="B107" s="20"/>
      <c r="D107" s="70">
        <v>1</v>
      </c>
      <c r="E107" s="71" t="s">
        <v>337</v>
      </c>
      <c r="F107" s="72"/>
      <c r="G107" s="71">
        <f>COUNTIF($G$2:$G$105,"1")</f>
        <v>14</v>
      </c>
    </row>
    <row r="108" spans="1:7" ht="24" x14ac:dyDescent="1.05">
      <c r="A108" s="18"/>
      <c r="B108" s="20"/>
      <c r="D108" s="70">
        <v>2</v>
      </c>
      <c r="E108" s="71" t="s">
        <v>50</v>
      </c>
      <c r="F108" s="71"/>
      <c r="G108" s="71">
        <f>COUNTIF($G$2:$G$105,"2")</f>
        <v>10</v>
      </c>
    </row>
    <row r="109" spans="1:7" ht="24" x14ac:dyDescent="1.05">
      <c r="D109" s="70">
        <v>3</v>
      </c>
      <c r="E109" s="71" t="s">
        <v>128</v>
      </c>
      <c r="F109" s="71"/>
      <c r="G109" s="71">
        <f>COUNTIF($G$2:$G$105,"3")</f>
        <v>11</v>
      </c>
    </row>
    <row r="110" spans="1:7" ht="24" x14ac:dyDescent="1.05">
      <c r="A110" s="19"/>
      <c r="D110" s="70">
        <v>4</v>
      </c>
      <c r="E110" s="71" t="s">
        <v>55</v>
      </c>
      <c r="F110" s="71"/>
      <c r="G110" s="71">
        <f>COUNTIF($G$2:$G$105,"4")</f>
        <v>3</v>
      </c>
    </row>
    <row r="111" spans="1:7" ht="24" x14ac:dyDescent="1.05">
      <c r="A111" s="20"/>
      <c r="D111" s="70">
        <v>5</v>
      </c>
      <c r="E111" s="71" t="s">
        <v>272</v>
      </c>
      <c r="F111" s="71"/>
      <c r="G111" s="71">
        <f>COUNTIF($G$2:$G$105,"5")</f>
        <v>2</v>
      </c>
    </row>
    <row r="112" spans="1:7" ht="24" x14ac:dyDescent="1.05">
      <c r="A112" s="20"/>
      <c r="D112" s="70">
        <v>6</v>
      </c>
      <c r="E112" s="71" t="s">
        <v>59</v>
      </c>
      <c r="F112" s="71"/>
      <c r="G112" s="71">
        <f>COUNTIF($G$2:$G$105,"6")</f>
        <v>3</v>
      </c>
    </row>
    <row r="113" spans="4:7" ht="24" x14ac:dyDescent="1.05">
      <c r="D113" s="70">
        <v>7</v>
      </c>
      <c r="E113" s="71" t="s">
        <v>63</v>
      </c>
      <c r="F113" s="71"/>
      <c r="G113" s="71">
        <f>COUNTIF($G$2:$G$105,"7")</f>
        <v>3</v>
      </c>
    </row>
    <row r="114" spans="4:7" ht="24" x14ac:dyDescent="1.05">
      <c r="D114" s="70">
        <v>8</v>
      </c>
      <c r="E114" s="71" t="s">
        <v>79</v>
      </c>
      <c r="F114" s="71"/>
      <c r="G114" s="71">
        <f>COUNTIF($G$2:$G$105,"8")</f>
        <v>17</v>
      </c>
    </row>
    <row r="115" spans="4:7" ht="24" x14ac:dyDescent="1.05">
      <c r="D115" s="70">
        <v>9</v>
      </c>
      <c r="E115" s="71" t="s">
        <v>89</v>
      </c>
      <c r="F115" s="71"/>
      <c r="G115" s="71">
        <f>COUNTIF($G$2:$G$105,"9")</f>
        <v>10</v>
      </c>
    </row>
    <row r="116" spans="4:7" ht="24" x14ac:dyDescent="1.05">
      <c r="D116" s="70">
        <v>10</v>
      </c>
      <c r="E116" s="71" t="s">
        <v>147</v>
      </c>
      <c r="F116" s="71"/>
      <c r="G116" s="71">
        <f>COUNTIF($G$2:$G$105,"10")</f>
        <v>7</v>
      </c>
    </row>
    <row r="117" spans="4:7" ht="24" x14ac:dyDescent="1.05">
      <c r="D117" s="70">
        <v>11</v>
      </c>
      <c r="E117" s="71" t="s">
        <v>92</v>
      </c>
      <c r="F117" s="71"/>
      <c r="G117" s="71">
        <f>COUNTIF($G$2:$G$105,"11")</f>
        <v>3</v>
      </c>
    </row>
    <row r="118" spans="4:7" ht="24" x14ac:dyDescent="1.05">
      <c r="D118" s="70">
        <v>12</v>
      </c>
      <c r="E118" s="71" t="s">
        <v>104</v>
      </c>
      <c r="F118" s="71"/>
      <c r="G118" s="71">
        <f>COUNTIF($G$2:$G$105,"12")</f>
        <v>6</v>
      </c>
    </row>
    <row r="119" spans="4:7" ht="24" x14ac:dyDescent="1.05">
      <c r="D119" s="70">
        <v>13</v>
      </c>
      <c r="E119" s="71" t="s">
        <v>107</v>
      </c>
      <c r="F119" s="71"/>
      <c r="G119" s="71">
        <f>COUNTIF($G$2:$G$105,"13")</f>
        <v>6</v>
      </c>
    </row>
    <row r="120" spans="4:7" ht="24" x14ac:dyDescent="1.05">
      <c r="D120" s="70"/>
      <c r="E120" s="71"/>
      <c r="F120" s="71"/>
      <c r="G120" s="71"/>
    </row>
    <row r="121" spans="4:7" ht="24" x14ac:dyDescent="1.05">
      <c r="D121" s="71"/>
      <c r="E121" s="73" t="s">
        <v>338</v>
      </c>
      <c r="F121" s="73"/>
      <c r="G121" s="73">
        <f>SUM(G106:G120)</f>
        <v>100</v>
      </c>
    </row>
  </sheetData>
  <pageMargins left="0.6692913385826772" right="0.31496062992125984" top="0.94488188976377963" bottom="0.74803149606299213" header="0.51181102362204722" footer="0.31496062992125984"/>
  <pageSetup paperSize="9" scale="51" orientation="portrait" r:id="rId1"/>
  <headerFooter>
    <oddHeader>&amp;Cรายชื่อ ผู้บริหาร ข้าราชการครู
วิทยาลัยเทคนิคอุดรธานี</oddHeader>
  </headerFooter>
  <rowBreaks count="1" manualBreakCount="1">
    <brk id="5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3"/>
  <sheetViews>
    <sheetView view="pageBreakPreview" zoomScaleNormal="100" zoomScaleSheetLayoutView="100" workbookViewId="0">
      <selection activeCell="E73" sqref="E73"/>
    </sheetView>
  </sheetViews>
  <sheetFormatPr defaultColWidth="8.6875" defaultRowHeight="17.649999999999999" x14ac:dyDescent="0.5"/>
  <cols>
    <col min="1" max="1" width="5.875" style="5" customWidth="1"/>
    <col min="2" max="2" width="30.6875" style="5" customWidth="1"/>
    <col min="3" max="3" width="15.6875" style="5" customWidth="1"/>
    <col min="4" max="4" width="12.6875" style="5" customWidth="1"/>
    <col min="5" max="5" width="37.3125" style="5" bestFit="1" customWidth="1"/>
    <col min="6" max="6" width="15.6875" style="5" customWidth="1"/>
    <col min="7" max="16384" width="8.6875" style="5"/>
  </cols>
  <sheetData>
    <row r="1" spans="1:7" x14ac:dyDescent="0.5">
      <c r="A1" s="3" t="s">
        <v>25</v>
      </c>
      <c r="B1" s="3" t="s">
        <v>119</v>
      </c>
      <c r="C1" s="3" t="s">
        <v>0</v>
      </c>
      <c r="D1" s="3" t="s">
        <v>1</v>
      </c>
      <c r="E1" s="3" t="s">
        <v>23</v>
      </c>
      <c r="F1" s="3" t="s">
        <v>12</v>
      </c>
      <c r="G1" s="4" t="s">
        <v>336</v>
      </c>
    </row>
    <row r="2" spans="1:7" ht="19.899999999999999" customHeight="1" x14ac:dyDescent="0.9">
      <c r="A2" s="6">
        <v>1</v>
      </c>
      <c r="B2" s="11" t="s">
        <v>270</v>
      </c>
      <c r="C2" s="17" t="s">
        <v>113</v>
      </c>
      <c r="D2" s="17"/>
      <c r="E2" s="67" t="s">
        <v>331</v>
      </c>
      <c r="F2" s="11"/>
      <c r="G2" s="68">
        <v>1</v>
      </c>
    </row>
    <row r="3" spans="1:7" ht="19.899999999999999" customHeight="1" x14ac:dyDescent="0.9">
      <c r="A3" s="6">
        <v>2</v>
      </c>
      <c r="B3" s="11" t="s">
        <v>258</v>
      </c>
      <c r="C3" s="17" t="s">
        <v>113</v>
      </c>
      <c r="D3" s="17"/>
      <c r="E3" s="67" t="s">
        <v>332</v>
      </c>
      <c r="F3" s="11"/>
      <c r="G3" s="68">
        <v>1</v>
      </c>
    </row>
    <row r="4" spans="1:7" ht="19.899999999999999" customHeight="1" x14ac:dyDescent="0.9">
      <c r="A4" s="6">
        <v>3</v>
      </c>
      <c r="B4" s="11" t="s">
        <v>259</v>
      </c>
      <c r="C4" s="17" t="s">
        <v>113</v>
      </c>
      <c r="D4" s="17"/>
      <c r="E4" s="67" t="s">
        <v>332</v>
      </c>
      <c r="F4" s="11"/>
      <c r="G4" s="68">
        <v>1</v>
      </c>
    </row>
    <row r="5" spans="1:7" ht="19.899999999999999" customHeight="1" x14ac:dyDescent="0.9">
      <c r="A5" s="6">
        <v>4</v>
      </c>
      <c r="B5" s="11" t="s">
        <v>260</v>
      </c>
      <c r="C5" s="17" t="s">
        <v>113</v>
      </c>
      <c r="D5" s="17"/>
      <c r="E5" s="67" t="s">
        <v>332</v>
      </c>
      <c r="F5" s="11"/>
      <c r="G5" s="68">
        <v>1</v>
      </c>
    </row>
    <row r="6" spans="1:7" ht="19.899999999999999" customHeight="1" x14ac:dyDescent="0.9">
      <c r="A6" s="6">
        <v>5</v>
      </c>
      <c r="B6" s="11" t="s">
        <v>311</v>
      </c>
      <c r="C6" s="17" t="s">
        <v>113</v>
      </c>
      <c r="D6" s="17"/>
      <c r="E6" s="67" t="s">
        <v>332</v>
      </c>
      <c r="F6" s="11"/>
      <c r="G6" s="68">
        <v>1</v>
      </c>
    </row>
    <row r="7" spans="1:7" ht="19.899999999999999" customHeight="1" x14ac:dyDescent="0.9">
      <c r="A7" s="6">
        <v>6</v>
      </c>
      <c r="B7" s="11" t="s">
        <v>227</v>
      </c>
      <c r="C7" s="17" t="s">
        <v>113</v>
      </c>
      <c r="D7" s="17"/>
      <c r="E7" s="67" t="s">
        <v>332</v>
      </c>
      <c r="F7" s="11"/>
      <c r="G7" s="68">
        <v>1</v>
      </c>
    </row>
    <row r="8" spans="1:7" ht="19.899999999999999" customHeight="1" x14ac:dyDescent="0.9">
      <c r="A8" s="6">
        <v>7</v>
      </c>
      <c r="B8" s="11" t="s">
        <v>303</v>
      </c>
      <c r="C8" s="17" t="s">
        <v>113</v>
      </c>
      <c r="D8" s="17"/>
      <c r="E8" s="67" t="s">
        <v>335</v>
      </c>
      <c r="F8" s="11"/>
      <c r="G8" s="68">
        <v>1</v>
      </c>
    </row>
    <row r="9" spans="1:7" ht="19.899999999999999" customHeight="1" x14ac:dyDescent="0.9">
      <c r="A9" s="6">
        <v>8</v>
      </c>
      <c r="B9" s="11" t="s">
        <v>317</v>
      </c>
      <c r="C9" s="17" t="s">
        <v>113</v>
      </c>
      <c r="D9" s="17"/>
      <c r="E9" s="67" t="s">
        <v>334</v>
      </c>
      <c r="F9" s="11"/>
      <c r="G9" s="68">
        <v>1</v>
      </c>
    </row>
    <row r="10" spans="1:7" ht="19.899999999999999" customHeight="1" x14ac:dyDescent="0.9">
      <c r="A10" s="6">
        <v>9</v>
      </c>
      <c r="B10" s="11" t="s">
        <v>238</v>
      </c>
      <c r="C10" s="17" t="s">
        <v>113</v>
      </c>
      <c r="D10" s="17"/>
      <c r="E10" s="67" t="s">
        <v>334</v>
      </c>
      <c r="F10" s="11"/>
      <c r="G10" s="68">
        <v>1</v>
      </c>
    </row>
    <row r="11" spans="1:7" ht="20.65" x14ac:dyDescent="0.9">
      <c r="A11" s="6">
        <v>10</v>
      </c>
      <c r="B11" s="1" t="s">
        <v>287</v>
      </c>
      <c r="C11" s="17" t="s">
        <v>113</v>
      </c>
      <c r="D11" s="17"/>
      <c r="E11" s="67" t="s">
        <v>333</v>
      </c>
      <c r="F11" s="11"/>
      <c r="G11" s="68">
        <v>1</v>
      </c>
    </row>
    <row r="12" spans="1:7" ht="19.899999999999999" customHeight="1" x14ac:dyDescent="0.9">
      <c r="A12" s="6">
        <v>11</v>
      </c>
      <c r="B12" s="1" t="s">
        <v>288</v>
      </c>
      <c r="C12" s="17" t="s">
        <v>113</v>
      </c>
      <c r="D12" s="17"/>
      <c r="E12" s="67" t="s">
        <v>331</v>
      </c>
      <c r="F12" s="11"/>
      <c r="G12" s="68">
        <v>1</v>
      </c>
    </row>
    <row r="13" spans="1:7" ht="19.899999999999999" customHeight="1" x14ac:dyDescent="0.9">
      <c r="A13" s="6">
        <v>12</v>
      </c>
      <c r="B13" s="11" t="s">
        <v>123</v>
      </c>
      <c r="C13" s="17" t="s">
        <v>113</v>
      </c>
      <c r="D13" s="17"/>
      <c r="E13" s="11" t="s">
        <v>121</v>
      </c>
      <c r="F13" s="11"/>
      <c r="G13" s="68">
        <v>2</v>
      </c>
    </row>
    <row r="14" spans="1:7" ht="19.899999999999999" customHeight="1" x14ac:dyDescent="0.9">
      <c r="A14" s="6">
        <v>13</v>
      </c>
      <c r="B14" s="11" t="s">
        <v>125</v>
      </c>
      <c r="C14" s="17" t="s">
        <v>113</v>
      </c>
      <c r="D14" s="17"/>
      <c r="E14" s="11" t="s">
        <v>121</v>
      </c>
      <c r="F14" s="11"/>
      <c r="G14" s="68">
        <v>2</v>
      </c>
    </row>
    <row r="15" spans="1:7" ht="19.899999999999999" customHeight="1" x14ac:dyDescent="0.9">
      <c r="A15" s="6">
        <v>14</v>
      </c>
      <c r="B15" s="11" t="s">
        <v>211</v>
      </c>
      <c r="C15" s="17" t="s">
        <v>113</v>
      </c>
      <c r="D15" s="17"/>
      <c r="E15" s="11" t="s">
        <v>121</v>
      </c>
      <c r="F15" s="11"/>
      <c r="G15" s="68">
        <v>2</v>
      </c>
    </row>
    <row r="16" spans="1:7" ht="19.899999999999999" customHeight="1" x14ac:dyDescent="0.9">
      <c r="A16" s="6">
        <v>15</v>
      </c>
      <c r="B16" s="11" t="s">
        <v>127</v>
      </c>
      <c r="C16" s="17" t="s">
        <v>113</v>
      </c>
      <c r="D16" s="17"/>
      <c r="E16" s="11" t="s">
        <v>122</v>
      </c>
      <c r="F16" s="11"/>
      <c r="G16" s="68">
        <v>2</v>
      </c>
    </row>
    <row r="17" spans="1:7" ht="19.899999999999999" customHeight="1" x14ac:dyDescent="0.9">
      <c r="A17" s="6">
        <v>16</v>
      </c>
      <c r="B17" s="1" t="s">
        <v>289</v>
      </c>
      <c r="C17" s="17" t="s">
        <v>113</v>
      </c>
      <c r="D17" s="17"/>
      <c r="E17" s="11" t="s">
        <v>121</v>
      </c>
      <c r="F17" s="11"/>
      <c r="G17" s="68">
        <v>2</v>
      </c>
    </row>
    <row r="18" spans="1:7" ht="19.899999999999999" customHeight="1" x14ac:dyDescent="0.9">
      <c r="A18" s="6">
        <v>17</v>
      </c>
      <c r="B18" s="11" t="s">
        <v>312</v>
      </c>
      <c r="C18" s="17" t="s">
        <v>113</v>
      </c>
      <c r="D18" s="17"/>
      <c r="E18" s="11" t="s">
        <v>121</v>
      </c>
      <c r="F18" s="11"/>
      <c r="G18" s="68">
        <v>2</v>
      </c>
    </row>
    <row r="19" spans="1:7" ht="19.899999999999999" customHeight="1" x14ac:dyDescent="0.9">
      <c r="A19" s="6">
        <v>18</v>
      </c>
      <c r="B19" s="11" t="s">
        <v>313</v>
      </c>
      <c r="C19" s="17" t="s">
        <v>113</v>
      </c>
      <c r="D19" s="17"/>
      <c r="E19" s="11" t="s">
        <v>121</v>
      </c>
      <c r="F19" s="11"/>
      <c r="G19" s="68">
        <v>2</v>
      </c>
    </row>
    <row r="20" spans="1:7" ht="19.899999999999999" customHeight="1" x14ac:dyDescent="0.9">
      <c r="A20" s="6">
        <v>19</v>
      </c>
      <c r="B20" s="1" t="s">
        <v>286</v>
      </c>
      <c r="C20" s="17" t="s">
        <v>113</v>
      </c>
      <c r="D20" s="17"/>
      <c r="E20" s="11" t="s">
        <v>121</v>
      </c>
      <c r="F20" s="11"/>
      <c r="G20" s="68">
        <v>2</v>
      </c>
    </row>
    <row r="21" spans="1:7" ht="19.899999999999999" customHeight="1" x14ac:dyDescent="0.9">
      <c r="A21" s="6">
        <v>20</v>
      </c>
      <c r="B21" s="11" t="s">
        <v>256</v>
      </c>
      <c r="C21" s="17" t="s">
        <v>113</v>
      </c>
      <c r="D21" s="17"/>
      <c r="E21" s="11" t="s">
        <v>128</v>
      </c>
      <c r="F21" s="11"/>
      <c r="G21" s="68">
        <v>3</v>
      </c>
    </row>
    <row r="22" spans="1:7" ht="19.899999999999999" customHeight="1" x14ac:dyDescent="0.9">
      <c r="A22" s="6">
        <v>21</v>
      </c>
      <c r="B22" s="11" t="s">
        <v>261</v>
      </c>
      <c r="C22" s="17" t="s">
        <v>113</v>
      </c>
      <c r="D22" s="17"/>
      <c r="E22" s="11" t="s">
        <v>128</v>
      </c>
      <c r="F22" s="11"/>
      <c r="G22" s="68">
        <v>3</v>
      </c>
    </row>
    <row r="23" spans="1:7" ht="19.899999999999999" customHeight="1" x14ac:dyDescent="0.9">
      <c r="A23" s="6">
        <v>22</v>
      </c>
      <c r="B23" s="11" t="s">
        <v>226</v>
      </c>
      <c r="C23" s="17" t="s">
        <v>113</v>
      </c>
      <c r="D23" s="17"/>
      <c r="E23" s="11" t="s">
        <v>128</v>
      </c>
      <c r="F23" s="11" t="s">
        <v>6</v>
      </c>
      <c r="G23" s="68">
        <v>3</v>
      </c>
    </row>
    <row r="24" spans="1:7" ht="19.899999999999999" customHeight="1" x14ac:dyDescent="0.9">
      <c r="A24" s="6">
        <v>23</v>
      </c>
      <c r="B24" s="11" t="s">
        <v>292</v>
      </c>
      <c r="C24" s="17" t="s">
        <v>113</v>
      </c>
      <c r="D24" s="17"/>
      <c r="E24" s="11" t="s">
        <v>128</v>
      </c>
      <c r="F24" s="11"/>
      <c r="G24" s="68">
        <v>3</v>
      </c>
    </row>
    <row r="25" spans="1:7" ht="20.65" x14ac:dyDescent="0.9">
      <c r="A25" s="6">
        <v>24</v>
      </c>
      <c r="B25" s="11" t="s">
        <v>302</v>
      </c>
      <c r="C25" s="17" t="s">
        <v>113</v>
      </c>
      <c r="D25" s="17"/>
      <c r="E25" s="11" t="s">
        <v>129</v>
      </c>
      <c r="F25" s="11"/>
      <c r="G25" s="68">
        <v>4</v>
      </c>
    </row>
    <row r="26" spans="1:7" ht="20.65" x14ac:dyDescent="0.9">
      <c r="A26" s="6">
        <v>25</v>
      </c>
      <c r="B26" s="11" t="s">
        <v>130</v>
      </c>
      <c r="C26" s="17" t="s">
        <v>113</v>
      </c>
      <c r="D26" s="17"/>
      <c r="E26" s="11" t="s">
        <v>129</v>
      </c>
      <c r="F26" s="11"/>
      <c r="G26" s="68">
        <v>4</v>
      </c>
    </row>
    <row r="27" spans="1:7" ht="20.65" x14ac:dyDescent="0.9">
      <c r="A27" s="6">
        <v>26</v>
      </c>
      <c r="B27" s="36" t="s">
        <v>319</v>
      </c>
      <c r="C27" s="17" t="s">
        <v>113</v>
      </c>
      <c r="D27" s="17"/>
      <c r="E27" s="16" t="s">
        <v>272</v>
      </c>
      <c r="F27" s="11"/>
      <c r="G27" s="68">
        <v>5</v>
      </c>
    </row>
    <row r="28" spans="1:7" ht="19.899999999999999" customHeight="1" x14ac:dyDescent="0.9">
      <c r="A28" s="6">
        <v>27</v>
      </c>
      <c r="B28" s="36" t="s">
        <v>293</v>
      </c>
      <c r="C28" s="37" t="s">
        <v>113</v>
      </c>
      <c r="D28" s="37"/>
      <c r="E28" s="36" t="s">
        <v>131</v>
      </c>
      <c r="F28" s="9"/>
      <c r="G28" s="68">
        <v>7</v>
      </c>
    </row>
    <row r="29" spans="1:7" ht="19.899999999999999" customHeight="1" x14ac:dyDescent="0.9">
      <c r="A29" s="6">
        <v>28</v>
      </c>
      <c r="B29" s="11" t="s">
        <v>132</v>
      </c>
      <c r="C29" s="17" t="s">
        <v>113</v>
      </c>
      <c r="D29" s="17"/>
      <c r="E29" s="11" t="s">
        <v>131</v>
      </c>
      <c r="F29" s="11"/>
      <c r="G29" s="68">
        <v>7</v>
      </c>
    </row>
    <row r="30" spans="1:7" ht="19.899999999999999" customHeight="1" x14ac:dyDescent="0.9">
      <c r="A30" s="6">
        <v>29</v>
      </c>
      <c r="B30" s="11" t="s">
        <v>212</v>
      </c>
      <c r="C30" s="17" t="s">
        <v>113</v>
      </c>
      <c r="D30" s="17"/>
      <c r="E30" s="11" t="s">
        <v>131</v>
      </c>
      <c r="F30" s="36"/>
      <c r="G30" s="68">
        <v>7</v>
      </c>
    </row>
    <row r="31" spans="1:7" ht="19.899999999999999" customHeight="1" x14ac:dyDescent="0.9">
      <c r="A31" s="6">
        <v>30</v>
      </c>
      <c r="B31" s="11" t="s">
        <v>134</v>
      </c>
      <c r="C31" s="17" t="s">
        <v>113</v>
      </c>
      <c r="D31" s="17"/>
      <c r="E31" s="11" t="s">
        <v>133</v>
      </c>
      <c r="F31" s="11"/>
      <c r="G31" s="68">
        <v>8</v>
      </c>
    </row>
    <row r="32" spans="1:7" ht="19.899999999999999" customHeight="1" x14ac:dyDescent="0.9">
      <c r="A32" s="6">
        <v>31</v>
      </c>
      <c r="B32" s="11" t="s">
        <v>135</v>
      </c>
      <c r="C32" s="17" t="s">
        <v>113</v>
      </c>
      <c r="D32" s="17"/>
      <c r="E32" s="11" t="s">
        <v>133</v>
      </c>
      <c r="F32" s="11"/>
      <c r="G32" s="68">
        <v>8</v>
      </c>
    </row>
    <row r="33" spans="1:7" ht="20.65" x14ac:dyDescent="0.9">
      <c r="A33" s="6">
        <v>32</v>
      </c>
      <c r="B33" s="11" t="s">
        <v>262</v>
      </c>
      <c r="C33" s="17" t="s">
        <v>113</v>
      </c>
      <c r="D33" s="17"/>
      <c r="E33" s="11" t="s">
        <v>133</v>
      </c>
      <c r="F33" s="11"/>
      <c r="G33" s="68">
        <v>8</v>
      </c>
    </row>
    <row r="34" spans="1:7" ht="20.65" x14ac:dyDescent="0.9">
      <c r="A34" s="6">
        <v>33</v>
      </c>
      <c r="B34" s="11" t="s">
        <v>136</v>
      </c>
      <c r="C34" s="17" t="s">
        <v>113</v>
      </c>
      <c r="D34" s="17"/>
      <c r="E34" s="11" t="s">
        <v>133</v>
      </c>
      <c r="F34" s="11"/>
      <c r="G34" s="68">
        <v>8</v>
      </c>
    </row>
    <row r="35" spans="1:7" ht="20.65" x14ac:dyDescent="0.9">
      <c r="A35" s="6">
        <v>34</v>
      </c>
      <c r="B35" s="11" t="s">
        <v>263</v>
      </c>
      <c r="C35" s="17" t="s">
        <v>113</v>
      </c>
      <c r="D35" s="17"/>
      <c r="E35" s="11" t="s">
        <v>133</v>
      </c>
      <c r="F35" s="11"/>
      <c r="G35" s="68">
        <v>8</v>
      </c>
    </row>
    <row r="36" spans="1:7" ht="20.65" x14ac:dyDescent="0.9">
      <c r="A36" s="6">
        <v>35</v>
      </c>
      <c r="B36" s="11" t="s">
        <v>137</v>
      </c>
      <c r="C36" s="17" t="s">
        <v>113</v>
      </c>
      <c r="D36" s="17"/>
      <c r="E36" s="11" t="s">
        <v>133</v>
      </c>
      <c r="F36" s="11"/>
      <c r="G36" s="68">
        <v>8</v>
      </c>
    </row>
    <row r="37" spans="1:7" ht="20.65" x14ac:dyDescent="0.9">
      <c r="A37" s="6">
        <v>36</v>
      </c>
      <c r="B37" s="11" t="s">
        <v>138</v>
      </c>
      <c r="C37" s="17" t="s">
        <v>113</v>
      </c>
      <c r="D37" s="17"/>
      <c r="E37" s="11" t="s">
        <v>133</v>
      </c>
      <c r="F37" s="11"/>
      <c r="G37" s="68">
        <v>8</v>
      </c>
    </row>
    <row r="38" spans="1:7" ht="20.65" x14ac:dyDescent="0.9">
      <c r="A38" s="6">
        <v>37</v>
      </c>
      <c r="B38" s="11" t="s">
        <v>284</v>
      </c>
      <c r="C38" s="17" t="s">
        <v>113</v>
      </c>
      <c r="D38" s="17"/>
      <c r="E38" s="11" t="s">
        <v>133</v>
      </c>
      <c r="F38" s="11"/>
      <c r="G38" s="68">
        <v>8</v>
      </c>
    </row>
    <row r="39" spans="1:7" ht="20.65" x14ac:dyDescent="0.9">
      <c r="A39" s="6">
        <v>38</v>
      </c>
      <c r="B39" s="11" t="s">
        <v>264</v>
      </c>
      <c r="C39" s="17" t="s">
        <v>113</v>
      </c>
      <c r="D39" s="17"/>
      <c r="E39" s="11" t="s">
        <v>133</v>
      </c>
      <c r="F39" s="11"/>
      <c r="G39" s="68">
        <v>8</v>
      </c>
    </row>
    <row r="40" spans="1:7" ht="20.65" x14ac:dyDescent="0.9">
      <c r="A40" s="6">
        <v>39</v>
      </c>
      <c r="B40" s="11" t="s">
        <v>219</v>
      </c>
      <c r="C40" s="17" t="s">
        <v>113</v>
      </c>
      <c r="D40" s="17"/>
      <c r="E40" s="11" t="s">
        <v>133</v>
      </c>
      <c r="F40" s="11"/>
      <c r="G40" s="68">
        <v>8</v>
      </c>
    </row>
    <row r="41" spans="1:7" ht="20.65" x14ac:dyDescent="0.9">
      <c r="A41" s="6">
        <v>40</v>
      </c>
      <c r="B41" s="11" t="s">
        <v>217</v>
      </c>
      <c r="C41" s="17" t="s">
        <v>113</v>
      </c>
      <c r="D41" s="17"/>
      <c r="E41" s="11" t="s">
        <v>133</v>
      </c>
      <c r="F41" s="11"/>
      <c r="G41" s="68">
        <v>8</v>
      </c>
    </row>
    <row r="42" spans="1:7" ht="20.65" x14ac:dyDescent="0.9">
      <c r="A42" s="6">
        <v>41</v>
      </c>
      <c r="B42" s="11" t="s">
        <v>234</v>
      </c>
      <c r="C42" s="17" t="s">
        <v>113</v>
      </c>
      <c r="D42" s="17"/>
      <c r="E42" s="11" t="s">
        <v>133</v>
      </c>
      <c r="F42" s="11"/>
      <c r="G42" s="68">
        <v>8</v>
      </c>
    </row>
    <row r="43" spans="1:7" ht="20.65" x14ac:dyDescent="0.9">
      <c r="A43" s="6">
        <v>42</v>
      </c>
      <c r="B43" s="5" t="s">
        <v>235</v>
      </c>
      <c r="C43" s="17" t="s">
        <v>113</v>
      </c>
      <c r="D43" s="17"/>
      <c r="E43" s="11" t="s">
        <v>133</v>
      </c>
      <c r="F43" s="11"/>
      <c r="G43" s="68">
        <v>8</v>
      </c>
    </row>
    <row r="44" spans="1:7" ht="20.65" x14ac:dyDescent="0.9">
      <c r="A44" s="6">
        <v>43</v>
      </c>
      <c r="B44" s="11" t="s">
        <v>265</v>
      </c>
      <c r="C44" s="17" t="s">
        <v>113</v>
      </c>
      <c r="D44" s="17"/>
      <c r="E44" s="11" t="s">
        <v>139</v>
      </c>
      <c r="F44" s="11"/>
      <c r="G44" s="68">
        <v>9</v>
      </c>
    </row>
    <row r="45" spans="1:7" ht="20.65" x14ac:dyDescent="0.9">
      <c r="A45" s="6">
        <v>44</v>
      </c>
      <c r="B45" s="11" t="s">
        <v>140</v>
      </c>
      <c r="C45" s="17" t="s">
        <v>113</v>
      </c>
      <c r="D45" s="17"/>
      <c r="E45" s="11" t="s">
        <v>139</v>
      </c>
      <c r="F45" s="11"/>
      <c r="G45" s="68">
        <v>9</v>
      </c>
    </row>
    <row r="46" spans="1:7" ht="20.65" x14ac:dyDescent="0.9">
      <c r="A46" s="6">
        <v>45</v>
      </c>
      <c r="B46" s="11" t="s">
        <v>141</v>
      </c>
      <c r="C46" s="17" t="s">
        <v>113</v>
      </c>
      <c r="D46" s="17"/>
      <c r="E46" s="11" t="s">
        <v>139</v>
      </c>
      <c r="F46" s="11"/>
      <c r="G46" s="68">
        <v>9</v>
      </c>
    </row>
    <row r="47" spans="1:7" ht="20.65" x14ac:dyDescent="0.9">
      <c r="A47" s="6">
        <v>46</v>
      </c>
      <c r="B47" s="11" t="s">
        <v>225</v>
      </c>
      <c r="C47" s="17" t="s">
        <v>113</v>
      </c>
      <c r="D47" s="17"/>
      <c r="E47" s="11" t="s">
        <v>139</v>
      </c>
      <c r="F47" s="11"/>
      <c r="G47" s="68">
        <v>9</v>
      </c>
    </row>
    <row r="48" spans="1:7" ht="20.65" x14ac:dyDescent="0.9">
      <c r="A48" s="6">
        <v>47</v>
      </c>
      <c r="B48" s="11" t="s">
        <v>267</v>
      </c>
      <c r="C48" s="17" t="s">
        <v>113</v>
      </c>
      <c r="D48" s="17"/>
      <c r="E48" s="11" t="s">
        <v>144</v>
      </c>
      <c r="F48" s="38"/>
      <c r="G48" s="68">
        <v>10</v>
      </c>
    </row>
    <row r="49" spans="1:7" ht="20.65" x14ac:dyDescent="0.9">
      <c r="A49" s="6">
        <v>48</v>
      </c>
      <c r="B49" s="11" t="s">
        <v>145</v>
      </c>
      <c r="C49" s="17" t="s">
        <v>113</v>
      </c>
      <c r="D49" s="17"/>
      <c r="E49" s="11" t="s">
        <v>144</v>
      </c>
      <c r="F49" s="11"/>
      <c r="G49" s="68">
        <v>10</v>
      </c>
    </row>
    <row r="50" spans="1:7" ht="18.75" customHeight="1" x14ac:dyDescent="0.9">
      <c r="A50" s="6">
        <v>49</v>
      </c>
      <c r="B50" s="11" t="s">
        <v>146</v>
      </c>
      <c r="C50" s="17" t="s">
        <v>113</v>
      </c>
      <c r="D50" s="17"/>
      <c r="E50" s="11" t="s">
        <v>144</v>
      </c>
      <c r="F50" s="11"/>
      <c r="G50" s="68">
        <v>10</v>
      </c>
    </row>
    <row r="51" spans="1:7" ht="18.75" customHeight="1" x14ac:dyDescent="0.9">
      <c r="A51" s="6">
        <v>50</v>
      </c>
      <c r="B51" s="11" t="s">
        <v>223</v>
      </c>
      <c r="C51" s="17" t="s">
        <v>113</v>
      </c>
      <c r="D51" s="17"/>
      <c r="E51" s="11" t="s">
        <v>144</v>
      </c>
      <c r="F51" s="11"/>
      <c r="G51" s="68">
        <v>10</v>
      </c>
    </row>
    <row r="52" spans="1:7" ht="21" customHeight="1" x14ac:dyDescent="0.9">
      <c r="A52" s="6">
        <v>51</v>
      </c>
      <c r="B52" s="11" t="s">
        <v>300</v>
      </c>
      <c r="C52" s="17" t="s">
        <v>113</v>
      </c>
      <c r="D52" s="17"/>
      <c r="E52" s="11" t="s">
        <v>304</v>
      </c>
      <c r="F52" s="11"/>
      <c r="G52" s="68">
        <v>10</v>
      </c>
    </row>
    <row r="53" spans="1:7" ht="18.75" customHeight="1" x14ac:dyDescent="0.9">
      <c r="A53" s="6">
        <v>52</v>
      </c>
      <c r="B53" s="11" t="s">
        <v>301</v>
      </c>
      <c r="C53" s="17" t="s">
        <v>113</v>
      </c>
      <c r="D53" s="17"/>
      <c r="E53" s="11" t="s">
        <v>304</v>
      </c>
      <c r="F53" s="11"/>
      <c r="G53" s="68">
        <v>10</v>
      </c>
    </row>
    <row r="54" spans="1:7" ht="18.75" customHeight="1" x14ac:dyDescent="0.9">
      <c r="A54" s="6">
        <v>53</v>
      </c>
      <c r="B54" s="11" t="s">
        <v>224</v>
      </c>
      <c r="C54" s="17" t="s">
        <v>113</v>
      </c>
      <c r="D54" s="17"/>
      <c r="E54" s="11" t="s">
        <v>144</v>
      </c>
      <c r="F54" s="11"/>
      <c r="G54" s="68">
        <v>10</v>
      </c>
    </row>
    <row r="55" spans="1:7" ht="18.75" customHeight="1" x14ac:dyDescent="0.9">
      <c r="A55" s="6">
        <v>54</v>
      </c>
      <c r="B55" s="11" t="s">
        <v>268</v>
      </c>
      <c r="C55" s="17" t="s">
        <v>113</v>
      </c>
      <c r="D55" s="17"/>
      <c r="E55" s="11" t="s">
        <v>148</v>
      </c>
      <c r="F55" s="11"/>
      <c r="G55" s="68">
        <v>11</v>
      </c>
    </row>
    <row r="56" spans="1:7" ht="18.75" customHeight="1" x14ac:dyDescent="0.9">
      <c r="A56" s="6">
        <v>55</v>
      </c>
      <c r="B56" s="11" t="s">
        <v>271</v>
      </c>
      <c r="C56" s="17" t="s">
        <v>113</v>
      </c>
      <c r="D56" s="17"/>
      <c r="E56" s="11" t="s">
        <v>148</v>
      </c>
      <c r="F56" s="11"/>
      <c r="G56" s="68">
        <v>11</v>
      </c>
    </row>
    <row r="57" spans="1:7" ht="18.75" customHeight="1" x14ac:dyDescent="0.9">
      <c r="A57" s="6">
        <v>56</v>
      </c>
      <c r="B57" s="11" t="s">
        <v>269</v>
      </c>
      <c r="C57" s="17" t="s">
        <v>113</v>
      </c>
      <c r="D57" s="17"/>
      <c r="E57" s="11" t="s">
        <v>148</v>
      </c>
      <c r="F57" s="11"/>
      <c r="G57" s="68">
        <v>11</v>
      </c>
    </row>
    <row r="58" spans="1:7" ht="18.75" customHeight="1" x14ac:dyDescent="0.9">
      <c r="A58" s="6">
        <v>57</v>
      </c>
      <c r="B58" s="11" t="s">
        <v>159</v>
      </c>
      <c r="C58" s="17" t="s">
        <v>113</v>
      </c>
      <c r="D58" s="17"/>
      <c r="E58" s="11" t="s">
        <v>158</v>
      </c>
      <c r="F58" s="11"/>
      <c r="G58" s="68">
        <v>12</v>
      </c>
    </row>
    <row r="59" spans="1:7" ht="18.75" customHeight="1" x14ac:dyDescent="0.9">
      <c r="A59" s="6">
        <v>58</v>
      </c>
      <c r="B59" s="11" t="s">
        <v>222</v>
      </c>
      <c r="C59" s="17" t="s">
        <v>113</v>
      </c>
      <c r="D59" s="17"/>
      <c r="E59" s="11" t="s">
        <v>158</v>
      </c>
      <c r="F59" s="11"/>
      <c r="G59" s="68">
        <v>12</v>
      </c>
    </row>
    <row r="60" spans="1:7" ht="18.75" customHeight="1" x14ac:dyDescent="0.9">
      <c r="A60" s="6">
        <v>59</v>
      </c>
      <c r="B60" s="11" t="s">
        <v>266</v>
      </c>
      <c r="C60" s="17" t="s">
        <v>113</v>
      </c>
      <c r="D60" s="17"/>
      <c r="E60" s="11" t="s">
        <v>142</v>
      </c>
      <c r="F60" s="11"/>
      <c r="G60" s="68">
        <v>13</v>
      </c>
    </row>
    <row r="61" spans="1:7" ht="20.65" x14ac:dyDescent="0.9">
      <c r="A61" s="6">
        <v>60</v>
      </c>
      <c r="B61" s="11" t="s">
        <v>143</v>
      </c>
      <c r="C61" s="17" t="s">
        <v>113</v>
      </c>
      <c r="D61" s="17"/>
      <c r="E61" s="11" t="s">
        <v>142</v>
      </c>
      <c r="F61" s="11"/>
      <c r="G61" s="68">
        <v>13</v>
      </c>
    </row>
    <row r="62" spans="1:7" ht="20.65" x14ac:dyDescent="0.9">
      <c r="A62" s="6">
        <v>61</v>
      </c>
      <c r="B62" s="11" t="s">
        <v>216</v>
      </c>
      <c r="C62" s="17" t="s">
        <v>113</v>
      </c>
      <c r="D62" s="17"/>
      <c r="E62" s="11" t="s">
        <v>142</v>
      </c>
      <c r="F62" s="11"/>
      <c r="G62" s="68">
        <v>13</v>
      </c>
    </row>
    <row r="63" spans="1:7" ht="20.65" x14ac:dyDescent="0.9">
      <c r="A63" s="6">
        <v>62</v>
      </c>
      <c r="B63" s="11" t="s">
        <v>228</v>
      </c>
      <c r="C63" s="17" t="s">
        <v>113</v>
      </c>
      <c r="D63" s="17"/>
      <c r="E63" s="11" t="s">
        <v>142</v>
      </c>
      <c r="F63" s="11"/>
      <c r="G63" s="68">
        <v>13</v>
      </c>
    </row>
    <row r="64" spans="1:7" ht="20.65" x14ac:dyDescent="0.9">
      <c r="A64" s="6"/>
      <c r="B64" s="11"/>
      <c r="C64" s="17"/>
      <c r="D64" s="17"/>
      <c r="E64" s="11"/>
      <c r="F64" s="11"/>
      <c r="G64" s="68"/>
    </row>
    <row r="65" spans="1:7" ht="20.65" x14ac:dyDescent="0.9">
      <c r="A65" s="6"/>
      <c r="B65" s="11"/>
      <c r="C65" s="17"/>
      <c r="D65" s="17"/>
      <c r="E65" s="11"/>
      <c r="F65" s="11"/>
      <c r="G65" s="68"/>
    </row>
    <row r="66" spans="1:7" ht="20.65" x14ac:dyDescent="0.9">
      <c r="A66" s="6"/>
      <c r="B66" s="11"/>
      <c r="C66" s="17"/>
      <c r="D66" s="17"/>
      <c r="E66" s="11"/>
      <c r="F66" s="11"/>
      <c r="G66" s="68"/>
    </row>
    <row r="69" spans="1:7" ht="24" x14ac:dyDescent="1.05">
      <c r="C69" s="70">
        <v>1</v>
      </c>
      <c r="D69" s="70"/>
      <c r="E69" s="71" t="s">
        <v>337</v>
      </c>
      <c r="F69" s="72"/>
      <c r="G69" s="71">
        <f>COUNTIF($G$2:$G$66,"1")</f>
        <v>11</v>
      </c>
    </row>
    <row r="70" spans="1:7" ht="24" x14ac:dyDescent="1.05">
      <c r="C70" s="70">
        <v>2</v>
      </c>
      <c r="D70" s="70"/>
      <c r="E70" s="71" t="s">
        <v>50</v>
      </c>
      <c r="F70" s="71"/>
      <c r="G70" s="71">
        <f>COUNTIF($G$2:$G$66,"2")</f>
        <v>8</v>
      </c>
    </row>
    <row r="71" spans="1:7" ht="24" x14ac:dyDescent="1.05">
      <c r="C71" s="70">
        <v>3</v>
      </c>
      <c r="D71" s="70"/>
      <c r="E71" s="71" t="s">
        <v>128</v>
      </c>
      <c r="F71" s="71"/>
      <c r="G71" s="71">
        <f>COUNTIF($G$2:$G$66,"3")</f>
        <v>4</v>
      </c>
    </row>
    <row r="72" spans="1:7" ht="24" x14ac:dyDescent="1.05">
      <c r="C72" s="70">
        <v>4</v>
      </c>
      <c r="D72" s="70"/>
      <c r="E72" s="71" t="s">
        <v>55</v>
      </c>
      <c r="F72" s="71"/>
      <c r="G72" s="71">
        <f>COUNTIF($G$2:$G$66,"4")</f>
        <v>2</v>
      </c>
    </row>
    <row r="73" spans="1:7" ht="24" x14ac:dyDescent="1.05">
      <c r="C73" s="70">
        <v>5</v>
      </c>
      <c r="D73" s="70"/>
      <c r="E73" s="71" t="s">
        <v>272</v>
      </c>
      <c r="F73" s="71"/>
      <c r="G73" s="71">
        <f>COUNTIF($G$2:$G$66,"5")</f>
        <v>1</v>
      </c>
    </row>
    <row r="74" spans="1:7" ht="24" x14ac:dyDescent="1.05">
      <c r="C74" s="70">
        <v>6</v>
      </c>
      <c r="D74" s="70"/>
      <c r="E74" s="71" t="s">
        <v>59</v>
      </c>
      <c r="F74" s="71"/>
      <c r="G74" s="71">
        <f>COUNTIF($G$2:$G$66,"6")</f>
        <v>0</v>
      </c>
    </row>
    <row r="75" spans="1:7" ht="24" x14ac:dyDescent="1.05">
      <c r="C75" s="70">
        <v>7</v>
      </c>
      <c r="D75" s="70"/>
      <c r="E75" s="71" t="s">
        <v>63</v>
      </c>
      <c r="F75" s="71"/>
      <c r="G75" s="71">
        <f>COUNTIF($G$2:$G$66,"7")</f>
        <v>3</v>
      </c>
    </row>
    <row r="76" spans="1:7" ht="24" x14ac:dyDescent="1.05">
      <c r="C76" s="70">
        <v>8</v>
      </c>
      <c r="D76" s="70"/>
      <c r="E76" s="71" t="s">
        <v>79</v>
      </c>
      <c r="F76" s="71"/>
      <c r="G76" s="71">
        <f>COUNTIF($G$2:$G$66,"8")</f>
        <v>13</v>
      </c>
    </row>
    <row r="77" spans="1:7" ht="24" x14ac:dyDescent="1.05">
      <c r="C77" s="70">
        <v>9</v>
      </c>
      <c r="D77" s="70"/>
      <c r="E77" s="71" t="s">
        <v>89</v>
      </c>
      <c r="F77" s="71"/>
      <c r="G77" s="71">
        <f>COUNTIF($G$2:$G$66,"9")</f>
        <v>4</v>
      </c>
    </row>
    <row r="78" spans="1:7" ht="24" x14ac:dyDescent="1.05">
      <c r="C78" s="70">
        <v>10</v>
      </c>
      <c r="D78" s="70"/>
      <c r="E78" s="71" t="s">
        <v>147</v>
      </c>
      <c r="F78" s="71"/>
      <c r="G78" s="71">
        <f>COUNTIF($G$2:$G$66,"10")</f>
        <v>7</v>
      </c>
    </row>
    <row r="79" spans="1:7" ht="24" x14ac:dyDescent="1.05">
      <c r="C79" s="70">
        <v>11</v>
      </c>
      <c r="D79" s="70"/>
      <c r="E79" s="71" t="s">
        <v>92</v>
      </c>
      <c r="F79" s="71"/>
      <c r="G79" s="71">
        <f>COUNTIF($G$2:$G$66,"11")</f>
        <v>3</v>
      </c>
    </row>
    <row r="80" spans="1:7" ht="24" x14ac:dyDescent="1.05">
      <c r="C80" s="70">
        <v>12</v>
      </c>
      <c r="D80" s="70"/>
      <c r="E80" s="71" t="s">
        <v>104</v>
      </c>
      <c r="F80" s="71"/>
      <c r="G80" s="71">
        <f>COUNTIF($G$2:$G$66,"12")</f>
        <v>2</v>
      </c>
    </row>
    <row r="81" spans="3:7" ht="24" x14ac:dyDescent="1.05">
      <c r="C81" s="70">
        <v>13</v>
      </c>
      <c r="D81" s="70"/>
      <c r="E81" s="71" t="s">
        <v>107</v>
      </c>
      <c r="F81" s="71"/>
      <c r="G81" s="71">
        <f>COUNTIF($G$2:$G$66,"13")</f>
        <v>4</v>
      </c>
    </row>
    <row r="82" spans="3:7" ht="24" x14ac:dyDescent="1.05">
      <c r="C82" s="70"/>
      <c r="D82" s="70"/>
      <c r="E82" s="71"/>
      <c r="F82" s="71"/>
      <c r="G82" s="71"/>
    </row>
    <row r="83" spans="3:7" ht="24" x14ac:dyDescent="1.05">
      <c r="C83" s="71"/>
      <c r="D83" s="71"/>
      <c r="E83" s="73" t="s">
        <v>339</v>
      </c>
      <c r="F83" s="73"/>
      <c r="G83" s="73">
        <f>SUM(G69:G82)</f>
        <v>62</v>
      </c>
    </row>
  </sheetData>
  <sortState xmlns:xlrd2="http://schemas.microsoft.com/office/spreadsheetml/2017/richdata2" ref="B2:G63">
    <sortCondition ref="G2:G63"/>
  </sortState>
  <pageMargins left="0.70866141732283472" right="0.70866141732283472" top="0.94488188976377963" bottom="0.74803149606299213" header="0.51181102362204722" footer="0.31496062992125984"/>
  <pageSetup paperSize="9" scale="67" orientation="portrait" r:id="rId1"/>
  <headerFooter>
    <oddHeader>&amp;Cรายชื่อ ลูกจ้างชั่วคราว (ครูจ้างสอน)
วิทยาลัยเทคนิคอุดรธานี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5"/>
  <sheetViews>
    <sheetView view="pageBreakPreview" zoomScaleNormal="100" zoomScaleSheetLayoutView="100" workbookViewId="0">
      <selection activeCell="B14" sqref="B14"/>
    </sheetView>
  </sheetViews>
  <sheetFormatPr defaultColWidth="8.6875" defaultRowHeight="18" x14ac:dyDescent="0.55000000000000004"/>
  <cols>
    <col min="1" max="1" width="6.6875" style="50" bestFit="1" customWidth="1"/>
    <col min="2" max="4" width="30.6875" style="50" customWidth="1"/>
    <col min="5" max="5" width="15.6875" style="50" customWidth="1"/>
    <col min="6" max="16384" width="8.6875" style="50"/>
  </cols>
  <sheetData>
    <row r="1" spans="1:5" x14ac:dyDescent="0.55000000000000004">
      <c r="A1" s="48" t="s">
        <v>25</v>
      </c>
      <c r="B1" s="48" t="s">
        <v>119</v>
      </c>
      <c r="C1" s="48" t="s">
        <v>0</v>
      </c>
      <c r="D1" s="48" t="s">
        <v>23</v>
      </c>
      <c r="E1" s="49" t="s">
        <v>12</v>
      </c>
    </row>
    <row r="2" spans="1:5" ht="20.65" x14ac:dyDescent="0.9">
      <c r="A2" s="51">
        <v>1</v>
      </c>
      <c r="B2" s="52" t="s">
        <v>153</v>
      </c>
      <c r="C2" s="52" t="s">
        <v>154</v>
      </c>
      <c r="D2" s="52" t="s">
        <v>150</v>
      </c>
      <c r="E2" s="68">
        <v>38</v>
      </c>
    </row>
    <row r="3" spans="1:5" ht="20.65" x14ac:dyDescent="0.9">
      <c r="A3" s="53">
        <v>2</v>
      </c>
      <c r="B3" s="54" t="s">
        <v>155</v>
      </c>
      <c r="C3" s="55" t="s">
        <v>156</v>
      </c>
      <c r="D3" s="52" t="s">
        <v>151</v>
      </c>
      <c r="E3" s="68">
        <v>38</v>
      </c>
    </row>
    <row r="4" spans="1:5" ht="20.65" x14ac:dyDescent="0.9">
      <c r="A4" s="51">
        <v>3</v>
      </c>
      <c r="B4" s="54" t="s">
        <v>157</v>
      </c>
      <c r="C4" s="55" t="s">
        <v>156</v>
      </c>
      <c r="D4" s="52" t="s">
        <v>149</v>
      </c>
      <c r="E4" s="68">
        <v>38</v>
      </c>
    </row>
    <row r="5" spans="1:5" ht="20.65" x14ac:dyDescent="0.9">
      <c r="A5" s="77"/>
      <c r="B5" s="78"/>
      <c r="C5" s="79"/>
      <c r="D5" s="80"/>
      <c r="E5" s="81"/>
    </row>
    <row r="6" spans="1:5" ht="20.65" x14ac:dyDescent="0.9">
      <c r="A6" s="77"/>
      <c r="B6" s="78"/>
      <c r="C6" s="79"/>
      <c r="D6" s="80"/>
      <c r="E6" s="81"/>
    </row>
    <row r="7" spans="1:5" ht="20.65" x14ac:dyDescent="0.9">
      <c r="A7" s="77"/>
      <c r="B7" s="78"/>
      <c r="C7" s="79"/>
      <c r="D7" s="80"/>
      <c r="E7" s="81"/>
    </row>
    <row r="8" spans="1:5" ht="20.65" x14ac:dyDescent="0.9">
      <c r="A8" s="77"/>
      <c r="B8" s="78"/>
      <c r="C8" s="79"/>
      <c r="D8" s="80"/>
      <c r="E8" s="81"/>
    </row>
    <row r="9" spans="1:5" ht="20.65" x14ac:dyDescent="0.9">
      <c r="A9" s="77"/>
      <c r="B9" s="78"/>
      <c r="C9" s="79"/>
      <c r="D9" s="80"/>
      <c r="E9" s="81"/>
    </row>
    <row r="10" spans="1:5" ht="20.65" x14ac:dyDescent="0.9">
      <c r="A10" s="77"/>
      <c r="B10" s="78"/>
      <c r="C10" s="79"/>
      <c r="D10" s="80"/>
      <c r="E10" s="81"/>
    </row>
    <row r="11" spans="1:5" ht="20.65" x14ac:dyDescent="0.9">
      <c r="A11" s="77"/>
      <c r="B11" s="78"/>
      <c r="C11" s="79"/>
      <c r="D11" s="80"/>
      <c r="E11" s="81"/>
    </row>
    <row r="12" spans="1:5" ht="20.65" x14ac:dyDescent="0.9">
      <c r="A12" s="77"/>
      <c r="B12" s="78"/>
      <c r="C12" s="79"/>
      <c r="D12" s="80"/>
      <c r="E12" s="81"/>
    </row>
    <row r="13" spans="1:5" ht="20.65" x14ac:dyDescent="0.9">
      <c r="A13" s="77"/>
      <c r="B13" s="78"/>
      <c r="C13" s="79"/>
      <c r="D13" s="80"/>
      <c r="E13" s="81"/>
    </row>
    <row r="14" spans="1:5" ht="20.65" x14ac:dyDescent="0.9">
      <c r="A14" s="77"/>
      <c r="B14" s="78"/>
      <c r="C14" s="79"/>
      <c r="D14" s="80"/>
      <c r="E14" s="81"/>
    </row>
    <row r="15" spans="1:5" ht="20.65" x14ac:dyDescent="0.9">
      <c r="A15" s="77"/>
      <c r="B15" s="78"/>
      <c r="C15" s="79"/>
      <c r="D15" s="80"/>
      <c r="E15" s="81"/>
    </row>
    <row r="16" spans="1:5" ht="20.65" x14ac:dyDescent="0.9">
      <c r="A16" s="77"/>
      <c r="B16" s="78"/>
      <c r="C16" s="79"/>
      <c r="D16" s="80"/>
      <c r="E16" s="81"/>
    </row>
    <row r="17" spans="1:5" ht="20.65" x14ac:dyDescent="0.9">
      <c r="A17" s="77"/>
      <c r="B17" s="78"/>
      <c r="C17" s="79"/>
      <c r="D17" s="80"/>
      <c r="E17" s="81"/>
    </row>
    <row r="18" spans="1:5" ht="20.65" x14ac:dyDescent="0.9">
      <c r="A18" s="77"/>
      <c r="B18" s="78"/>
      <c r="C18" s="79"/>
      <c r="D18" s="80"/>
      <c r="E18" s="81"/>
    </row>
    <row r="19" spans="1:5" x14ac:dyDescent="0.55000000000000004">
      <c r="A19" s="56"/>
      <c r="B19" s="57"/>
      <c r="C19" s="58"/>
      <c r="D19" s="59"/>
    </row>
    <row r="20" spans="1:5" x14ac:dyDescent="0.55000000000000004">
      <c r="A20" s="56"/>
      <c r="B20" s="57"/>
      <c r="C20" s="58"/>
      <c r="D20" s="59"/>
    </row>
    <row r="21" spans="1:5" x14ac:dyDescent="0.55000000000000004">
      <c r="A21" s="56"/>
      <c r="B21" s="57"/>
      <c r="C21" s="58"/>
      <c r="D21" s="59"/>
    </row>
    <row r="22" spans="1:5" x14ac:dyDescent="0.55000000000000004">
      <c r="A22" s="56"/>
      <c r="B22" s="57"/>
      <c r="C22" s="58"/>
      <c r="D22" s="59"/>
    </row>
    <row r="23" spans="1:5" x14ac:dyDescent="0.55000000000000004">
      <c r="A23" s="56"/>
      <c r="B23" s="57"/>
      <c r="C23" s="58"/>
      <c r="D23" s="59"/>
    </row>
    <row r="25" spans="1:5" ht="24" x14ac:dyDescent="1.05">
      <c r="C25" s="73" t="s">
        <v>341</v>
      </c>
      <c r="D25" s="73"/>
      <c r="E25" s="74">
        <f>COUNT(E2:E4)</f>
        <v>3</v>
      </c>
    </row>
  </sheetData>
  <pageMargins left="0.70866141732283472" right="0.70866141732283472" top="0.94488188976377963" bottom="0.74803149606299213" header="0.51181102362204722" footer="0.31496062992125984"/>
  <pageSetup paperSize="9" scale="71" orientation="portrait" r:id="rId1"/>
  <headerFooter>
    <oddHeader>&amp;Cรายชื่อ ข้าราชการพลเรือนสามัญ (38ค)
วิทยาลัยเทคนิคอุดรธานี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view="pageBreakPreview" zoomScaleNormal="100" zoomScaleSheetLayoutView="100" workbookViewId="0">
      <selection activeCell="D25" sqref="D25"/>
    </sheetView>
  </sheetViews>
  <sheetFormatPr defaultColWidth="8.6875" defaultRowHeight="17.649999999999999" x14ac:dyDescent="0.5"/>
  <cols>
    <col min="1" max="1" width="6.4375" style="5" bestFit="1" customWidth="1"/>
    <col min="2" max="2" width="30.6875" style="5" customWidth="1"/>
    <col min="3" max="3" width="20.6875" style="5" customWidth="1"/>
    <col min="4" max="4" width="39.4375" style="5" bestFit="1" customWidth="1"/>
    <col min="5" max="5" width="15.6875" style="5" customWidth="1"/>
    <col min="6" max="6" width="8.6875" style="5" customWidth="1"/>
    <col min="7" max="16384" width="8.6875" style="5"/>
  </cols>
  <sheetData>
    <row r="1" spans="1:5" x14ac:dyDescent="0.5">
      <c r="A1" s="3" t="s">
        <v>25</v>
      </c>
      <c r="B1" s="3" t="s">
        <v>119</v>
      </c>
      <c r="C1" s="3" t="s">
        <v>0</v>
      </c>
      <c r="D1" s="3" t="s">
        <v>23</v>
      </c>
      <c r="E1" s="3" t="s">
        <v>12</v>
      </c>
    </row>
    <row r="2" spans="1:5" ht="20.65" x14ac:dyDescent="0.5">
      <c r="A2" s="10">
        <v>1</v>
      </c>
      <c r="B2" s="2" t="s">
        <v>163</v>
      </c>
      <c r="C2" s="23" t="s">
        <v>180</v>
      </c>
      <c r="D2" s="11" t="s">
        <v>142</v>
      </c>
      <c r="E2" s="75" t="s">
        <v>351</v>
      </c>
    </row>
    <row r="3" spans="1:5" ht="20.65" x14ac:dyDescent="0.5">
      <c r="A3" s="6">
        <v>2</v>
      </c>
      <c r="B3" s="23" t="s">
        <v>290</v>
      </c>
      <c r="C3" s="23" t="s">
        <v>180</v>
      </c>
      <c r="D3" s="11" t="s">
        <v>142</v>
      </c>
      <c r="E3" s="75" t="s">
        <v>351</v>
      </c>
    </row>
    <row r="4" spans="1:5" ht="20.65" x14ac:dyDescent="0.5">
      <c r="A4" s="10">
        <v>3</v>
      </c>
      <c r="B4" s="11" t="s">
        <v>291</v>
      </c>
      <c r="C4" s="23" t="s">
        <v>180</v>
      </c>
      <c r="D4" s="11" t="s">
        <v>158</v>
      </c>
      <c r="E4" s="75" t="s">
        <v>352</v>
      </c>
    </row>
    <row r="5" spans="1:5" ht="20.65" x14ac:dyDescent="0.5">
      <c r="A5" s="6">
        <v>4</v>
      </c>
      <c r="B5" s="11" t="s">
        <v>124</v>
      </c>
      <c r="C5" s="23" t="s">
        <v>180</v>
      </c>
      <c r="D5" s="11" t="s">
        <v>121</v>
      </c>
      <c r="E5" s="75" t="s">
        <v>353</v>
      </c>
    </row>
    <row r="6" spans="1:5" ht="20.65" x14ac:dyDescent="0.5">
      <c r="A6" s="10">
        <v>5</v>
      </c>
      <c r="B6" s="11" t="s">
        <v>176</v>
      </c>
      <c r="C6" s="35" t="s">
        <v>208</v>
      </c>
      <c r="D6" s="9" t="s">
        <v>177</v>
      </c>
      <c r="E6" s="75">
        <v>21</v>
      </c>
    </row>
    <row r="7" spans="1:5" ht="20.65" x14ac:dyDescent="0.5">
      <c r="A7" s="6">
        <v>6</v>
      </c>
      <c r="B7" s="11" t="s">
        <v>178</v>
      </c>
      <c r="C7" s="35" t="s">
        <v>208</v>
      </c>
      <c r="D7" s="11" t="s">
        <v>314</v>
      </c>
      <c r="E7" s="75">
        <v>21</v>
      </c>
    </row>
    <row r="8" spans="1:5" ht="20.65" x14ac:dyDescent="0.5">
      <c r="A8" s="10">
        <v>7</v>
      </c>
      <c r="B8" s="9" t="s">
        <v>218</v>
      </c>
      <c r="C8" s="35" t="s">
        <v>180</v>
      </c>
      <c r="D8" s="9" t="s">
        <v>121</v>
      </c>
      <c r="E8" s="75" t="s">
        <v>353</v>
      </c>
    </row>
    <row r="9" spans="1:5" ht="20.65" x14ac:dyDescent="0.5">
      <c r="A9" s="6">
        <v>8</v>
      </c>
      <c r="B9" s="11" t="s">
        <v>126</v>
      </c>
      <c r="C9" s="35" t="s">
        <v>180</v>
      </c>
      <c r="D9" s="9" t="s">
        <v>121</v>
      </c>
      <c r="E9" s="75" t="s">
        <v>353</v>
      </c>
    </row>
    <row r="10" spans="1:5" ht="20.65" x14ac:dyDescent="0.5">
      <c r="A10" s="10">
        <v>9</v>
      </c>
      <c r="B10" s="11" t="s">
        <v>171</v>
      </c>
      <c r="C10" s="35" t="s">
        <v>208</v>
      </c>
      <c r="D10" s="11" t="s">
        <v>185</v>
      </c>
      <c r="E10" s="75">
        <v>21</v>
      </c>
    </row>
    <row r="11" spans="1:5" ht="20.65" x14ac:dyDescent="0.5">
      <c r="A11" s="6">
        <v>10</v>
      </c>
      <c r="B11" s="11" t="s">
        <v>294</v>
      </c>
      <c r="C11" s="35" t="s">
        <v>208</v>
      </c>
      <c r="D11" s="11" t="s">
        <v>295</v>
      </c>
      <c r="E11" s="75">
        <v>21</v>
      </c>
    </row>
    <row r="12" spans="1:5" ht="20.65" x14ac:dyDescent="0.5">
      <c r="A12" s="10">
        <v>11</v>
      </c>
      <c r="B12" s="11" t="s">
        <v>285</v>
      </c>
      <c r="C12" s="35" t="s">
        <v>180</v>
      </c>
      <c r="D12" s="11" t="s">
        <v>272</v>
      </c>
      <c r="E12" s="75" t="s">
        <v>354</v>
      </c>
    </row>
    <row r="13" spans="1:5" ht="20.65" x14ac:dyDescent="0.5">
      <c r="A13" s="10">
        <v>12</v>
      </c>
      <c r="B13" s="11" t="s">
        <v>298</v>
      </c>
      <c r="C13" s="35" t="s">
        <v>208</v>
      </c>
      <c r="D13" s="11" t="s">
        <v>299</v>
      </c>
      <c r="E13" s="75">
        <v>21</v>
      </c>
    </row>
    <row r="14" spans="1:5" ht="20.65" x14ac:dyDescent="0.5">
      <c r="A14" s="10"/>
      <c r="B14" s="11"/>
      <c r="C14" s="35"/>
      <c r="D14" s="11"/>
      <c r="E14" s="75"/>
    </row>
    <row r="15" spans="1:5" ht="20.65" x14ac:dyDescent="0.5">
      <c r="A15" s="10"/>
      <c r="B15" s="11"/>
      <c r="C15" s="35"/>
      <c r="D15" s="11"/>
      <c r="E15" s="75"/>
    </row>
    <row r="16" spans="1:5" ht="20.65" x14ac:dyDescent="0.5">
      <c r="A16" s="10"/>
      <c r="B16" s="11"/>
      <c r="C16" s="35"/>
      <c r="D16" s="11"/>
      <c r="E16" s="75"/>
    </row>
    <row r="17" spans="1:5" ht="24" x14ac:dyDescent="1.05">
      <c r="A17" s="71"/>
      <c r="B17" s="71"/>
      <c r="C17" s="71"/>
      <c r="D17" s="71"/>
      <c r="E17" s="71"/>
    </row>
    <row r="18" spans="1:5" ht="24" x14ac:dyDescent="1.05">
      <c r="A18" s="71"/>
      <c r="B18" s="71"/>
      <c r="C18" s="71"/>
      <c r="D18" s="71"/>
      <c r="E18" s="71"/>
    </row>
    <row r="19" spans="1:5" ht="24" x14ac:dyDescent="1.05">
      <c r="A19" s="71"/>
      <c r="B19" s="71"/>
      <c r="C19" s="71"/>
      <c r="D19" s="71"/>
      <c r="E19" s="71"/>
    </row>
    <row r="20" spans="1:5" ht="24" x14ac:dyDescent="1.05">
      <c r="A20" s="71"/>
      <c r="B20" s="71">
        <v>1</v>
      </c>
      <c r="C20" s="71" t="s">
        <v>180</v>
      </c>
      <c r="D20" s="71" t="s">
        <v>142</v>
      </c>
      <c r="E20" s="71">
        <f>COUNTIF($E$2:$E$16,"20_13")</f>
        <v>2</v>
      </c>
    </row>
    <row r="21" spans="1:5" ht="24" x14ac:dyDescent="1.05">
      <c r="A21" s="71"/>
      <c r="B21" s="71">
        <v>2</v>
      </c>
      <c r="C21" s="71" t="s">
        <v>180</v>
      </c>
      <c r="D21" s="71" t="s">
        <v>158</v>
      </c>
      <c r="E21" s="71">
        <f>COUNTIF($E$2:$E$16,"20_12")</f>
        <v>1</v>
      </c>
    </row>
    <row r="22" spans="1:5" ht="24" x14ac:dyDescent="1.05">
      <c r="A22" s="71"/>
      <c r="B22" s="71">
        <v>3</v>
      </c>
      <c r="C22" s="71" t="s">
        <v>180</v>
      </c>
      <c r="D22" s="71" t="s">
        <v>121</v>
      </c>
      <c r="E22" s="71">
        <f>COUNTIF($E$2:$E$16,"20_2")</f>
        <v>3</v>
      </c>
    </row>
    <row r="23" spans="1:5" ht="24" x14ac:dyDescent="1.05">
      <c r="A23" s="71"/>
      <c r="B23" s="71">
        <v>4</v>
      </c>
      <c r="C23" s="71" t="s">
        <v>180</v>
      </c>
      <c r="D23" s="71" t="s">
        <v>272</v>
      </c>
      <c r="E23" s="71">
        <f>COUNTIF($E$2:$E$16,"20_5")</f>
        <v>1</v>
      </c>
    </row>
    <row r="24" spans="1:5" ht="24" x14ac:dyDescent="1.05">
      <c r="A24" s="71"/>
      <c r="B24" s="71">
        <v>5</v>
      </c>
      <c r="C24" s="71" t="s">
        <v>208</v>
      </c>
      <c r="D24" s="71"/>
      <c r="E24" s="71">
        <f>COUNTIF($E$2:$E$16,"21")</f>
        <v>5</v>
      </c>
    </row>
    <row r="25" spans="1:5" ht="24" x14ac:dyDescent="1.05">
      <c r="A25" s="71"/>
      <c r="B25" s="71"/>
      <c r="C25" s="71"/>
      <c r="D25" s="71"/>
      <c r="E25" s="71"/>
    </row>
    <row r="26" spans="1:5" ht="24" x14ac:dyDescent="1.05">
      <c r="A26" s="71"/>
      <c r="B26" s="71"/>
      <c r="C26" s="76" t="s">
        <v>340</v>
      </c>
      <c r="D26" s="76"/>
      <c r="E26" s="76">
        <f>SUM(E20:E25)</f>
        <v>12</v>
      </c>
    </row>
  </sheetData>
  <pageMargins left="0.70866141732283472" right="0.51181102362204722" top="0.94488188976377963" bottom="0.74803149606299213" header="0.51181102362204722" footer="0.31496062992125984"/>
  <pageSetup paperSize="9" scale="80" orientation="portrait" r:id="rId1"/>
  <headerFooter>
    <oddHeader xml:space="preserve">&amp;Cรายชื่อ พนักงานราชการ
วิทยาลัยเทคนิคอุดรธานี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5"/>
  <sheetViews>
    <sheetView view="pageBreakPreview" zoomScaleNormal="100" zoomScaleSheetLayoutView="100" workbookViewId="0">
      <selection activeCell="D15" sqref="D15"/>
    </sheetView>
  </sheetViews>
  <sheetFormatPr defaultColWidth="8.6875" defaultRowHeight="20.65" x14ac:dyDescent="0.6"/>
  <cols>
    <col min="1" max="1" width="7.125" style="31" bestFit="1" customWidth="1"/>
    <col min="2" max="4" width="30.6875" style="31" customWidth="1"/>
    <col min="5" max="5" width="15.6875" style="31" customWidth="1"/>
    <col min="6" max="16384" width="8.6875" style="31"/>
  </cols>
  <sheetData>
    <row r="1" spans="1:5" x14ac:dyDescent="0.6">
      <c r="A1" s="21" t="s">
        <v>25</v>
      </c>
      <c r="B1" s="21" t="s">
        <v>119</v>
      </c>
      <c r="C1" s="21" t="s">
        <v>0</v>
      </c>
      <c r="D1" s="21" t="s">
        <v>23</v>
      </c>
      <c r="E1" s="32" t="s">
        <v>12</v>
      </c>
    </row>
    <row r="2" spans="1:5" x14ac:dyDescent="0.6">
      <c r="A2" s="25">
        <v>1</v>
      </c>
      <c r="B2" s="26" t="s">
        <v>160</v>
      </c>
      <c r="C2" s="27" t="s">
        <v>205</v>
      </c>
      <c r="D2" s="27" t="s">
        <v>324</v>
      </c>
      <c r="E2" s="75">
        <v>30</v>
      </c>
    </row>
    <row r="3" spans="1:5" x14ac:dyDescent="0.6">
      <c r="A3" s="25">
        <v>2</v>
      </c>
      <c r="B3" s="26" t="s">
        <v>161</v>
      </c>
      <c r="C3" s="27" t="s">
        <v>206</v>
      </c>
      <c r="D3" s="27" t="s">
        <v>325</v>
      </c>
      <c r="E3" s="75">
        <v>30</v>
      </c>
    </row>
    <row r="4" spans="1:5" x14ac:dyDescent="0.6">
      <c r="A4" s="25">
        <v>3</v>
      </c>
      <c r="B4" s="26" t="s">
        <v>162</v>
      </c>
      <c r="C4" s="27" t="s">
        <v>207</v>
      </c>
      <c r="D4" s="27" t="s">
        <v>326</v>
      </c>
      <c r="E4" s="75">
        <v>30</v>
      </c>
    </row>
    <row r="5" spans="1:5" x14ac:dyDescent="0.6">
      <c r="A5" s="25"/>
      <c r="B5" s="26"/>
      <c r="C5" s="27"/>
      <c r="D5" s="27"/>
      <c r="E5" s="75"/>
    </row>
    <row r="25" spans="1:6" ht="24" x14ac:dyDescent="1.05">
      <c r="A25" s="50"/>
      <c r="B25" s="50"/>
      <c r="C25" s="73" t="s">
        <v>342</v>
      </c>
      <c r="D25" s="73"/>
      <c r="E25" s="74">
        <f>COUNT(E2:E5)</f>
        <v>3</v>
      </c>
      <c r="F25" s="74"/>
    </row>
  </sheetData>
  <pageMargins left="0.9055118110236221" right="0.70866141732283472" top="0.94488188976377963" bottom="0.74803149606299213" header="0.51181102362204722" footer="0.31496062992125984"/>
  <pageSetup paperSize="9" scale="69" orientation="portrait" r:id="rId1"/>
  <headerFooter>
    <oddHeader>&amp;Cรายชื่อ ลูกจ้างประจำ
วิทยาลัยเทคนิคอุดรธานี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2"/>
  <sheetViews>
    <sheetView view="pageBreakPreview" topLeftCell="A4" zoomScaleNormal="100" zoomScaleSheetLayoutView="100" workbookViewId="0">
      <selection activeCell="E28" sqref="E28"/>
    </sheetView>
  </sheetViews>
  <sheetFormatPr defaultColWidth="8.6875" defaultRowHeight="21.75" customHeight="1" x14ac:dyDescent="0.6"/>
  <cols>
    <col min="1" max="1" width="6.4375" style="28" customWidth="1"/>
    <col min="2" max="3" width="30.6875" style="28" customWidth="1"/>
    <col min="4" max="4" width="0.125" style="28" customWidth="1"/>
    <col min="5" max="5" width="40.6875" style="28" customWidth="1"/>
    <col min="6" max="6" width="15.6875" style="28" hidden="1" customWidth="1"/>
    <col min="7" max="7" width="17.6875" style="28" hidden="1" customWidth="1"/>
    <col min="8" max="9" width="13.125" style="28" hidden="1" customWidth="1"/>
    <col min="10" max="10" width="10.125" style="28" hidden="1" customWidth="1"/>
    <col min="11" max="11" width="4" style="28" hidden="1" customWidth="1"/>
    <col min="12" max="12" width="15.6875" style="28" customWidth="1"/>
    <col min="13" max="14" width="13.125" style="5" customWidth="1"/>
    <col min="15" max="15" width="4.5625" style="5" customWidth="1"/>
    <col min="16" max="16384" width="8.6875" style="28"/>
  </cols>
  <sheetData>
    <row r="1" spans="1:15" ht="21.75" customHeight="1" x14ac:dyDescent="0.6">
      <c r="A1" s="21" t="s">
        <v>25</v>
      </c>
      <c r="B1" s="21" t="s">
        <v>119</v>
      </c>
      <c r="C1" s="21" t="s">
        <v>0</v>
      </c>
      <c r="D1" s="21" t="s">
        <v>181</v>
      </c>
      <c r="E1" s="21" t="s">
        <v>23</v>
      </c>
      <c r="F1" s="21" t="s">
        <v>2</v>
      </c>
      <c r="G1" s="21" t="s">
        <v>3</v>
      </c>
      <c r="H1" s="40" t="s">
        <v>118</v>
      </c>
      <c r="I1" s="22" t="s">
        <v>10</v>
      </c>
      <c r="J1" s="22" t="s">
        <v>24</v>
      </c>
      <c r="K1" s="22" t="s">
        <v>120</v>
      </c>
      <c r="L1" s="22" t="s">
        <v>12</v>
      </c>
      <c r="M1" s="28"/>
      <c r="N1" s="28"/>
      <c r="O1" s="28"/>
    </row>
    <row r="2" spans="1:15" ht="21.75" customHeight="1" x14ac:dyDescent="1.05">
      <c r="A2" s="41">
        <v>1</v>
      </c>
      <c r="B2" s="29" t="s">
        <v>242</v>
      </c>
      <c r="C2" s="39" t="s">
        <v>323</v>
      </c>
      <c r="D2" s="30" t="s">
        <v>182</v>
      </c>
      <c r="E2" s="42" t="s">
        <v>187</v>
      </c>
      <c r="F2" s="43"/>
      <c r="G2" s="29"/>
      <c r="H2" s="39"/>
      <c r="I2" s="30"/>
      <c r="J2" s="33"/>
      <c r="K2" s="24"/>
      <c r="L2" s="83">
        <v>40</v>
      </c>
      <c r="M2" s="28"/>
      <c r="N2" s="28"/>
      <c r="O2" s="28"/>
    </row>
    <row r="3" spans="1:15" ht="21.75" customHeight="1" x14ac:dyDescent="1.05">
      <c r="A3" s="41">
        <v>2</v>
      </c>
      <c r="B3" s="29" t="s">
        <v>243</v>
      </c>
      <c r="C3" s="39" t="s">
        <v>323</v>
      </c>
      <c r="D3" s="30" t="s">
        <v>182</v>
      </c>
      <c r="E3" s="42" t="s">
        <v>187</v>
      </c>
      <c r="F3" s="43"/>
      <c r="G3" s="29"/>
      <c r="H3" s="39"/>
      <c r="I3" s="30"/>
      <c r="J3" s="33"/>
      <c r="K3" s="24"/>
      <c r="L3" s="83">
        <v>40</v>
      </c>
      <c r="M3" s="28"/>
      <c r="N3" s="28"/>
      <c r="O3" s="28"/>
    </row>
    <row r="4" spans="1:15" ht="21.75" customHeight="1" x14ac:dyDescent="1.05">
      <c r="A4" s="41">
        <v>3</v>
      </c>
      <c r="B4" s="28" t="s">
        <v>257</v>
      </c>
      <c r="C4" s="39" t="s">
        <v>323</v>
      </c>
      <c r="D4" s="30" t="s">
        <v>182</v>
      </c>
      <c r="E4" s="42" t="s">
        <v>188</v>
      </c>
      <c r="F4" s="43"/>
      <c r="G4" s="29"/>
      <c r="H4" s="39"/>
      <c r="I4" s="30"/>
      <c r="J4" s="33"/>
      <c r="K4" s="24"/>
      <c r="L4" s="83">
        <v>40</v>
      </c>
      <c r="M4" s="28"/>
      <c r="N4" s="28"/>
      <c r="O4" s="28"/>
    </row>
    <row r="5" spans="1:15" ht="21.75" customHeight="1" x14ac:dyDescent="1.05">
      <c r="A5" s="41">
        <v>4</v>
      </c>
      <c r="B5" s="29" t="s">
        <v>246</v>
      </c>
      <c r="C5" s="39" t="s">
        <v>323</v>
      </c>
      <c r="D5" s="30" t="s">
        <v>182</v>
      </c>
      <c r="E5" s="42" t="s">
        <v>185</v>
      </c>
      <c r="F5" s="43"/>
      <c r="G5" s="29"/>
      <c r="H5" s="39"/>
      <c r="I5" s="30"/>
      <c r="J5" s="33"/>
      <c r="K5" s="24"/>
      <c r="L5" s="83">
        <v>40</v>
      </c>
      <c r="M5" s="28"/>
      <c r="N5" s="28"/>
      <c r="O5" s="28"/>
    </row>
    <row r="6" spans="1:15" ht="21.75" customHeight="1" x14ac:dyDescent="1.05">
      <c r="A6" s="41">
        <v>5</v>
      </c>
      <c r="B6" s="29" t="s">
        <v>229</v>
      </c>
      <c r="C6" s="39" t="s">
        <v>323</v>
      </c>
      <c r="D6" s="30" t="s">
        <v>182</v>
      </c>
      <c r="E6" s="42" t="s">
        <v>185</v>
      </c>
      <c r="F6" s="43"/>
      <c r="G6" s="29"/>
      <c r="H6" s="39"/>
      <c r="I6" s="30"/>
      <c r="J6" s="33"/>
      <c r="K6" s="24"/>
      <c r="L6" s="83">
        <v>40</v>
      </c>
      <c r="M6" s="28"/>
      <c r="N6" s="28"/>
      <c r="O6" s="28"/>
    </row>
    <row r="7" spans="1:15" ht="21.75" customHeight="1" x14ac:dyDescent="1.05">
      <c r="A7" s="41">
        <v>6</v>
      </c>
      <c r="B7" s="29" t="s">
        <v>245</v>
      </c>
      <c r="C7" s="39" t="s">
        <v>323</v>
      </c>
      <c r="D7" s="30" t="s">
        <v>182</v>
      </c>
      <c r="E7" s="42" t="s">
        <v>189</v>
      </c>
      <c r="F7" s="43"/>
      <c r="G7" s="29"/>
      <c r="H7" s="39"/>
      <c r="I7" s="30"/>
      <c r="J7" s="33"/>
      <c r="K7" s="24"/>
      <c r="L7" s="83">
        <v>40</v>
      </c>
      <c r="M7" s="28"/>
      <c r="N7" s="28"/>
      <c r="O7" s="28"/>
    </row>
    <row r="8" spans="1:15" ht="21.75" customHeight="1" x14ac:dyDescent="1.05">
      <c r="A8" s="41">
        <v>7</v>
      </c>
      <c r="B8" s="29" t="s">
        <v>305</v>
      </c>
      <c r="C8" s="39" t="s">
        <v>323</v>
      </c>
      <c r="D8" s="30" t="s">
        <v>182</v>
      </c>
      <c r="E8" s="42" t="s">
        <v>190</v>
      </c>
      <c r="F8" s="43"/>
      <c r="G8" s="29"/>
      <c r="H8" s="39"/>
      <c r="I8" s="30"/>
      <c r="J8" s="33"/>
      <c r="K8" s="24"/>
      <c r="L8" s="83">
        <v>40</v>
      </c>
      <c r="M8" s="28"/>
      <c r="N8" s="28"/>
      <c r="O8" s="28"/>
    </row>
    <row r="9" spans="1:15" ht="21.75" customHeight="1" x14ac:dyDescent="1.05">
      <c r="A9" s="41">
        <v>8</v>
      </c>
      <c r="B9" s="29" t="s">
        <v>244</v>
      </c>
      <c r="C9" s="39" t="s">
        <v>323</v>
      </c>
      <c r="D9" s="30" t="s">
        <v>182</v>
      </c>
      <c r="E9" s="42" t="s">
        <v>191</v>
      </c>
      <c r="F9" s="43"/>
      <c r="G9" s="29"/>
      <c r="H9" s="39"/>
      <c r="I9" s="30"/>
      <c r="J9" s="33"/>
      <c r="K9" s="24"/>
      <c r="L9" s="83">
        <v>40</v>
      </c>
      <c r="M9" s="28"/>
      <c r="N9" s="28"/>
      <c r="O9" s="28"/>
    </row>
    <row r="10" spans="1:15" ht="21.75" customHeight="1" x14ac:dyDescent="1.05">
      <c r="A10" s="41">
        <v>9</v>
      </c>
      <c r="B10" s="29" t="s">
        <v>233</v>
      </c>
      <c r="C10" s="39" t="s">
        <v>323</v>
      </c>
      <c r="D10" s="30" t="s">
        <v>183</v>
      </c>
      <c r="E10" s="44" t="s">
        <v>192</v>
      </c>
      <c r="F10" s="43"/>
      <c r="G10" s="29"/>
      <c r="H10" s="39"/>
      <c r="I10" s="30"/>
      <c r="J10" s="33"/>
      <c r="K10" s="24"/>
      <c r="L10" s="83">
        <v>40</v>
      </c>
      <c r="M10" s="28"/>
      <c r="N10" s="28"/>
      <c r="O10" s="28"/>
    </row>
    <row r="11" spans="1:15" ht="21.75" customHeight="1" x14ac:dyDescent="1.05">
      <c r="A11" s="41">
        <v>10</v>
      </c>
      <c r="B11" s="29" t="s">
        <v>247</v>
      </c>
      <c r="C11" s="39" t="s">
        <v>323</v>
      </c>
      <c r="D11" s="30" t="s">
        <v>183</v>
      </c>
      <c r="E11" s="44" t="s">
        <v>193</v>
      </c>
      <c r="F11" s="43"/>
      <c r="G11" s="29"/>
      <c r="H11" s="39"/>
      <c r="I11" s="30"/>
      <c r="J11" s="33"/>
      <c r="K11" s="24"/>
      <c r="L11" s="83">
        <v>40</v>
      </c>
      <c r="M11" s="28"/>
      <c r="N11" s="28"/>
      <c r="O11" s="28"/>
    </row>
    <row r="12" spans="1:15" ht="21.75" customHeight="1" x14ac:dyDescent="1.05">
      <c r="A12" s="41">
        <v>11</v>
      </c>
      <c r="B12" s="29" t="s">
        <v>248</v>
      </c>
      <c r="C12" s="39" t="s">
        <v>323</v>
      </c>
      <c r="D12" s="30" t="s">
        <v>183</v>
      </c>
      <c r="E12" s="42" t="s">
        <v>194</v>
      </c>
      <c r="F12" s="43"/>
      <c r="G12" s="29"/>
      <c r="H12" s="39"/>
      <c r="I12" s="30"/>
      <c r="J12" s="33"/>
      <c r="K12" s="24"/>
      <c r="L12" s="83">
        <v>40</v>
      </c>
      <c r="M12" s="28"/>
      <c r="N12" s="28"/>
      <c r="O12" s="28"/>
    </row>
    <row r="13" spans="1:15" ht="21.75" customHeight="1" x14ac:dyDescent="1.05">
      <c r="A13" s="41">
        <v>12</v>
      </c>
      <c r="B13" s="29" t="s">
        <v>249</v>
      </c>
      <c r="C13" s="39" t="s">
        <v>323</v>
      </c>
      <c r="D13" s="35" t="s">
        <v>184</v>
      </c>
      <c r="E13" s="42" t="s">
        <v>196</v>
      </c>
      <c r="F13" s="43"/>
      <c r="G13" s="29"/>
      <c r="H13" s="39"/>
      <c r="I13" s="30"/>
      <c r="J13" s="33"/>
      <c r="K13" s="24"/>
      <c r="L13" s="83">
        <v>40</v>
      </c>
      <c r="M13" s="28"/>
      <c r="N13" s="28"/>
      <c r="O13" s="28"/>
    </row>
    <row r="14" spans="1:15" ht="21.75" customHeight="1" x14ac:dyDescent="1.05">
      <c r="A14" s="41">
        <v>13</v>
      </c>
      <c r="B14" s="29" t="s">
        <v>250</v>
      </c>
      <c r="C14" s="39" t="s">
        <v>323</v>
      </c>
      <c r="D14" s="35" t="s">
        <v>184</v>
      </c>
      <c r="E14" s="42" t="s">
        <v>197</v>
      </c>
      <c r="F14" s="43"/>
      <c r="G14" s="29"/>
      <c r="H14" s="39"/>
      <c r="I14" s="30"/>
      <c r="J14" s="33"/>
      <c r="K14" s="24"/>
      <c r="L14" s="83">
        <v>40</v>
      </c>
      <c r="M14" s="28"/>
      <c r="N14" s="28"/>
      <c r="O14" s="28"/>
    </row>
    <row r="15" spans="1:15" ht="21.75" customHeight="1" x14ac:dyDescent="1.05">
      <c r="A15" s="41">
        <v>14</v>
      </c>
      <c r="B15" s="29" t="s">
        <v>251</v>
      </c>
      <c r="C15" s="39" t="s">
        <v>323</v>
      </c>
      <c r="D15" s="35" t="s">
        <v>184</v>
      </c>
      <c r="E15" s="42" t="s">
        <v>198</v>
      </c>
      <c r="F15" s="43"/>
      <c r="G15" s="29"/>
      <c r="H15" s="39"/>
      <c r="I15" s="30"/>
      <c r="J15" s="33"/>
      <c r="K15" s="24"/>
      <c r="L15" s="83">
        <v>40</v>
      </c>
      <c r="M15" s="28"/>
      <c r="N15" s="28"/>
      <c r="O15" s="28"/>
    </row>
    <row r="16" spans="1:15" ht="21.75" customHeight="1" x14ac:dyDescent="1.05">
      <c r="A16" s="41">
        <v>15</v>
      </c>
      <c r="B16" s="29" t="s">
        <v>230</v>
      </c>
      <c r="C16" s="39" t="s">
        <v>323</v>
      </c>
      <c r="D16" s="35" t="s">
        <v>184</v>
      </c>
      <c r="E16" s="42" t="s">
        <v>195</v>
      </c>
      <c r="F16" s="43"/>
      <c r="G16" s="29"/>
      <c r="H16" s="39"/>
      <c r="I16" s="30"/>
      <c r="J16" s="33"/>
      <c r="K16" s="24"/>
      <c r="L16" s="83">
        <v>40</v>
      </c>
      <c r="M16" s="28"/>
      <c r="N16" s="28"/>
      <c r="O16" s="28"/>
    </row>
    <row r="17" spans="1:15" ht="21.75" customHeight="1" x14ac:dyDescent="1.05">
      <c r="A17" s="41">
        <v>16</v>
      </c>
      <c r="B17" s="29" t="s">
        <v>252</v>
      </c>
      <c r="C17" s="39" t="s">
        <v>323</v>
      </c>
      <c r="D17" s="30" t="s">
        <v>209</v>
      </c>
      <c r="E17" s="42" t="s">
        <v>199</v>
      </c>
      <c r="F17" s="43"/>
      <c r="G17" s="29"/>
      <c r="H17" s="39"/>
      <c r="I17" s="30"/>
      <c r="J17" s="33"/>
      <c r="K17" s="24"/>
      <c r="L17" s="83">
        <v>40</v>
      </c>
      <c r="M17" s="28"/>
      <c r="N17" s="28"/>
      <c r="O17" s="28"/>
    </row>
    <row r="18" spans="1:15" ht="21.75" customHeight="1" x14ac:dyDescent="1.05">
      <c r="A18" s="41">
        <v>17</v>
      </c>
      <c r="B18" s="29" t="s">
        <v>255</v>
      </c>
      <c r="C18" s="39" t="s">
        <v>323</v>
      </c>
      <c r="D18" s="30" t="s">
        <v>209</v>
      </c>
      <c r="E18" s="42" t="s">
        <v>199</v>
      </c>
      <c r="F18" s="43"/>
      <c r="G18" s="29"/>
      <c r="H18" s="39"/>
      <c r="I18" s="30"/>
      <c r="J18" s="33"/>
      <c r="K18" s="24"/>
      <c r="L18" s="83">
        <v>40</v>
      </c>
      <c r="M18" s="28"/>
      <c r="N18" s="28"/>
      <c r="O18" s="28"/>
    </row>
    <row r="19" spans="1:15" ht="21.75" customHeight="1" x14ac:dyDescent="1.05">
      <c r="A19" s="41">
        <v>18</v>
      </c>
      <c r="B19" s="29" t="s">
        <v>241</v>
      </c>
      <c r="C19" s="39" t="s">
        <v>323</v>
      </c>
      <c r="D19" s="30" t="s">
        <v>209</v>
      </c>
      <c r="E19" s="42" t="s">
        <v>201</v>
      </c>
      <c r="F19" s="43"/>
      <c r="G19" s="29"/>
      <c r="H19" s="39"/>
      <c r="I19" s="30"/>
      <c r="J19" s="33"/>
      <c r="K19" s="24"/>
      <c r="L19" s="83">
        <v>40</v>
      </c>
      <c r="M19" s="28"/>
      <c r="N19" s="28"/>
      <c r="O19" s="28"/>
    </row>
    <row r="20" spans="1:15" ht="21.75" customHeight="1" x14ac:dyDescent="1.05">
      <c r="A20" s="41">
        <v>19</v>
      </c>
      <c r="B20" s="29" t="s">
        <v>253</v>
      </c>
      <c r="C20" s="39" t="s">
        <v>323</v>
      </c>
      <c r="D20" s="30" t="s">
        <v>209</v>
      </c>
      <c r="E20" s="42" t="s">
        <v>200</v>
      </c>
      <c r="F20" s="43"/>
      <c r="G20" s="29"/>
      <c r="H20" s="39"/>
      <c r="I20" s="30"/>
      <c r="J20" s="33"/>
      <c r="K20" s="24"/>
      <c r="L20" s="83">
        <v>40</v>
      </c>
      <c r="M20" s="28"/>
      <c r="N20" s="28"/>
      <c r="O20" s="28"/>
    </row>
    <row r="21" spans="1:15" ht="21.75" customHeight="1" x14ac:dyDescent="1.05">
      <c r="A21" s="41">
        <v>20</v>
      </c>
      <c r="B21" s="29" t="s">
        <v>172</v>
      </c>
      <c r="C21" s="39" t="s">
        <v>323</v>
      </c>
      <c r="D21" s="30" t="s">
        <v>209</v>
      </c>
      <c r="E21" s="42" t="s">
        <v>203</v>
      </c>
      <c r="F21" s="43"/>
      <c r="G21" s="29"/>
      <c r="H21" s="39"/>
      <c r="I21" s="30"/>
      <c r="J21" s="33"/>
      <c r="K21" s="24"/>
      <c r="L21" s="83">
        <v>40</v>
      </c>
      <c r="M21" s="28"/>
      <c r="N21" s="28"/>
      <c r="O21" s="28"/>
    </row>
    <row r="22" spans="1:15" ht="21.75" customHeight="1" x14ac:dyDescent="1.05">
      <c r="A22" s="41">
        <v>21</v>
      </c>
      <c r="B22" s="29" t="s">
        <v>254</v>
      </c>
      <c r="C22" s="39" t="s">
        <v>323</v>
      </c>
      <c r="D22" s="30" t="s">
        <v>209</v>
      </c>
      <c r="E22" s="42" t="s">
        <v>202</v>
      </c>
      <c r="F22" s="25"/>
      <c r="G22" s="29"/>
      <c r="H22" s="39"/>
      <c r="I22" s="30"/>
      <c r="J22" s="24"/>
      <c r="K22" s="24"/>
      <c r="L22" s="83">
        <v>40</v>
      </c>
      <c r="M22" s="28"/>
      <c r="N22" s="28"/>
      <c r="O22" s="28"/>
    </row>
    <row r="23" spans="1:15" ht="21.75" customHeight="1" x14ac:dyDescent="1.05">
      <c r="A23" s="41">
        <v>22</v>
      </c>
      <c r="B23" s="29" t="s">
        <v>173</v>
      </c>
      <c r="C23" s="39" t="s">
        <v>323</v>
      </c>
      <c r="D23" s="30"/>
      <c r="E23" s="44" t="s">
        <v>186</v>
      </c>
      <c r="F23" s="25"/>
      <c r="G23" s="29"/>
      <c r="H23" s="39"/>
      <c r="I23" s="30"/>
      <c r="J23" s="24"/>
      <c r="K23" s="24"/>
      <c r="L23" s="83">
        <v>40</v>
      </c>
      <c r="M23" s="28"/>
      <c r="N23" s="28"/>
      <c r="O23" s="28"/>
    </row>
    <row r="24" spans="1:15" ht="21.75" customHeight="1" x14ac:dyDescent="1.05">
      <c r="A24" s="41">
        <v>23</v>
      </c>
      <c r="B24" s="24" t="s">
        <v>310</v>
      </c>
      <c r="C24" s="39" t="s">
        <v>323</v>
      </c>
      <c r="D24" s="30" t="s">
        <v>209</v>
      </c>
      <c r="E24" s="24" t="s">
        <v>187</v>
      </c>
      <c r="F24" s="25"/>
      <c r="G24" s="29"/>
      <c r="H24" s="39"/>
      <c r="I24" s="30"/>
      <c r="J24" s="24"/>
      <c r="K24" s="24"/>
      <c r="L24" s="83">
        <v>40</v>
      </c>
      <c r="M24" s="28"/>
      <c r="N24" s="28"/>
      <c r="O24" s="28"/>
    </row>
    <row r="25" spans="1:15" ht="21.75" customHeight="1" x14ac:dyDescent="1.05">
      <c r="A25" s="41">
        <v>24</v>
      </c>
      <c r="B25" s="24" t="s">
        <v>307</v>
      </c>
      <c r="C25" s="39" t="s">
        <v>323</v>
      </c>
      <c r="D25" s="24"/>
      <c r="E25" s="24" t="s">
        <v>190</v>
      </c>
      <c r="F25" s="24"/>
      <c r="G25" s="24"/>
      <c r="H25" s="24"/>
      <c r="I25" s="24"/>
      <c r="J25" s="24"/>
      <c r="K25" s="24"/>
      <c r="L25" s="83">
        <v>40</v>
      </c>
      <c r="M25" s="28"/>
      <c r="N25" s="28"/>
      <c r="O25" s="28"/>
    </row>
    <row r="32" spans="1:15" ht="21.75" customHeight="1" x14ac:dyDescent="1.05">
      <c r="C32" s="73" t="s">
        <v>343</v>
      </c>
      <c r="D32" s="73"/>
      <c r="E32" s="73"/>
      <c r="F32" s="73"/>
      <c r="G32" s="74">
        <f>COUNT(G9:G12)</f>
        <v>0</v>
      </c>
      <c r="L32" s="74">
        <f>COUNT(L2:L28)</f>
        <v>24</v>
      </c>
    </row>
  </sheetData>
  <sortState xmlns:xlrd2="http://schemas.microsoft.com/office/spreadsheetml/2017/richdata2" ref="B2:E24">
    <sortCondition ref="D2:D24"/>
  </sortState>
  <pageMargins left="0.70866141732283472" right="0.51181102362204722" top="0.94488188976377963" bottom="0.74803149606299213" header="0.51181102362204722" footer="0.31496062992125984"/>
  <pageSetup paperSize="9" scale="67" orientation="portrait" r:id="rId1"/>
  <headerFooter>
    <oddHeader>&amp;C&amp;"TH SarabunPSK,ตัวหนา"&amp;16รายชื่อ ลูกจ้างชั่วคราว (ประจำสำนักงาน)
วิทยาลัยเทคนิคอุดรธานี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5"/>
  <sheetViews>
    <sheetView view="pageBreakPreview" zoomScaleNormal="100" zoomScaleSheetLayoutView="100" workbookViewId="0">
      <selection activeCell="D18" sqref="D18"/>
    </sheetView>
  </sheetViews>
  <sheetFormatPr defaultColWidth="8.6875" defaultRowHeight="19.899999999999999" customHeight="1" x14ac:dyDescent="0.6"/>
  <cols>
    <col min="1" max="1" width="7.125" style="28" bestFit="1" customWidth="1"/>
    <col min="2" max="2" width="30.6875" style="28" customWidth="1"/>
    <col min="3" max="4" width="16.6875" style="28" customWidth="1"/>
    <col min="5" max="5" width="15.6875" style="28" customWidth="1"/>
    <col min="6" max="16384" width="8.6875" style="28"/>
  </cols>
  <sheetData>
    <row r="1" spans="1:5" ht="19.899999999999999" customHeight="1" x14ac:dyDescent="0.6">
      <c r="A1" s="21" t="s">
        <v>25</v>
      </c>
      <c r="B1" s="21" t="s">
        <v>119</v>
      </c>
      <c r="C1" s="21" t="s">
        <v>0</v>
      </c>
      <c r="D1" s="21" t="s">
        <v>23</v>
      </c>
      <c r="E1" s="22" t="s">
        <v>12</v>
      </c>
    </row>
    <row r="2" spans="1:5" ht="19.899999999999999" customHeight="1" x14ac:dyDescent="1.05">
      <c r="A2" s="45">
        <v>1</v>
      </c>
      <c r="B2" s="29" t="s">
        <v>174</v>
      </c>
      <c r="C2" s="39" t="s">
        <v>210</v>
      </c>
      <c r="D2" s="42" t="s">
        <v>175</v>
      </c>
      <c r="E2" s="83">
        <v>41</v>
      </c>
    </row>
    <row r="3" spans="1:5" ht="19.899999999999999" customHeight="1" x14ac:dyDescent="1.05">
      <c r="A3" s="41">
        <v>2</v>
      </c>
      <c r="B3" s="29" t="s">
        <v>166</v>
      </c>
      <c r="C3" s="39" t="s">
        <v>210</v>
      </c>
      <c r="D3" s="30" t="s">
        <v>164</v>
      </c>
      <c r="E3" s="83">
        <v>41</v>
      </c>
    </row>
    <row r="4" spans="1:5" ht="19.899999999999999" customHeight="1" x14ac:dyDescent="1.05">
      <c r="A4" s="45">
        <v>3</v>
      </c>
      <c r="B4" s="29" t="s">
        <v>167</v>
      </c>
      <c r="C4" s="39" t="s">
        <v>210</v>
      </c>
      <c r="D4" s="30" t="s">
        <v>164</v>
      </c>
      <c r="E4" s="83">
        <v>41</v>
      </c>
    </row>
    <row r="5" spans="1:5" ht="19.899999999999999" customHeight="1" x14ac:dyDescent="1.05">
      <c r="A5" s="41">
        <v>4</v>
      </c>
      <c r="B5" s="29" t="s">
        <v>168</v>
      </c>
      <c r="C5" s="39" t="s">
        <v>210</v>
      </c>
      <c r="D5" s="30" t="s">
        <v>164</v>
      </c>
      <c r="E5" s="83">
        <v>41</v>
      </c>
    </row>
    <row r="6" spans="1:5" ht="19.899999999999999" customHeight="1" x14ac:dyDescent="1.05">
      <c r="A6" s="45">
        <v>5</v>
      </c>
      <c r="B6" s="29" t="s">
        <v>232</v>
      </c>
      <c r="C6" s="39" t="s">
        <v>210</v>
      </c>
      <c r="D6" s="30" t="s">
        <v>164</v>
      </c>
      <c r="E6" s="83">
        <v>41</v>
      </c>
    </row>
    <row r="7" spans="1:5" ht="19.899999999999999" customHeight="1" x14ac:dyDescent="1.05">
      <c r="A7" s="41">
        <v>6</v>
      </c>
      <c r="B7" s="29" t="s">
        <v>169</v>
      </c>
      <c r="C7" s="39" t="s">
        <v>210</v>
      </c>
      <c r="D7" s="30" t="s">
        <v>165</v>
      </c>
      <c r="E7" s="83">
        <v>41</v>
      </c>
    </row>
    <row r="8" spans="1:5" ht="19.899999999999999" customHeight="1" x14ac:dyDescent="1.05">
      <c r="A8" s="45">
        <v>7</v>
      </c>
      <c r="B8" s="29" t="s">
        <v>170</v>
      </c>
      <c r="C8" s="39" t="s">
        <v>210</v>
      </c>
      <c r="D8" s="30" t="s">
        <v>165</v>
      </c>
      <c r="E8" s="83">
        <v>41</v>
      </c>
    </row>
    <row r="9" spans="1:5" ht="19.899999999999999" customHeight="1" x14ac:dyDescent="1.05">
      <c r="A9" s="41">
        <v>8</v>
      </c>
      <c r="B9" s="29" t="s">
        <v>231</v>
      </c>
      <c r="C9" s="39" t="s">
        <v>210</v>
      </c>
      <c r="D9" s="30" t="s">
        <v>165</v>
      </c>
      <c r="E9" s="83">
        <v>41</v>
      </c>
    </row>
    <row r="10" spans="1:5" ht="19.899999999999999" customHeight="1" x14ac:dyDescent="1.05">
      <c r="A10" s="45">
        <v>9</v>
      </c>
      <c r="B10" s="29" t="s">
        <v>315</v>
      </c>
      <c r="C10" s="39" t="s">
        <v>316</v>
      </c>
      <c r="D10" s="30" t="s">
        <v>316</v>
      </c>
      <c r="E10" s="83">
        <v>41</v>
      </c>
    </row>
    <row r="11" spans="1:5" ht="19.899999999999999" customHeight="1" x14ac:dyDescent="0.6">
      <c r="A11" s="45"/>
      <c r="B11" s="29"/>
      <c r="C11" s="39"/>
      <c r="D11" s="30"/>
      <c r="E11" s="24"/>
    </row>
    <row r="12" spans="1:5" ht="19.899999999999999" customHeight="1" x14ac:dyDescent="0.6">
      <c r="A12" s="45"/>
      <c r="B12" s="29"/>
      <c r="C12" s="39"/>
      <c r="D12" s="30"/>
      <c r="E12" s="24"/>
    </row>
    <row r="13" spans="1:5" ht="19.899999999999999" customHeight="1" x14ac:dyDescent="0.6">
      <c r="A13" s="45"/>
      <c r="B13" s="29"/>
      <c r="C13" s="39"/>
      <c r="D13" s="30"/>
      <c r="E13" s="24"/>
    </row>
    <row r="14" spans="1:5" ht="19.899999999999999" customHeight="1" x14ac:dyDescent="0.6">
      <c r="A14" s="45"/>
      <c r="B14" s="29"/>
      <c r="C14" s="39"/>
      <c r="D14" s="30"/>
      <c r="E14" s="24"/>
    </row>
    <row r="15" spans="1:5" ht="19.899999999999999" customHeight="1" x14ac:dyDescent="0.6">
      <c r="A15" s="45"/>
      <c r="B15" s="29"/>
      <c r="C15" s="39"/>
      <c r="D15" s="30"/>
      <c r="E15" s="24"/>
    </row>
    <row r="16" spans="1:5" ht="19.899999999999999" customHeight="1" x14ac:dyDescent="0.6">
      <c r="A16" s="46"/>
    </row>
    <row r="17" spans="2:5" ht="19.899999999999999" customHeight="1" x14ac:dyDescent="0.6">
      <c r="B17" s="31"/>
    </row>
    <row r="25" spans="2:5" ht="19.899999999999999" customHeight="1" x14ac:dyDescent="1.05">
      <c r="B25" s="73" t="s">
        <v>344</v>
      </c>
      <c r="C25" s="73"/>
      <c r="D25" s="73"/>
      <c r="E25" s="74">
        <f>COUNT(E2:E15)</f>
        <v>9</v>
      </c>
    </row>
  </sheetData>
  <pageMargins left="0.70866141732283472" right="0.70866141732283472" top="0.94488188976377963" bottom="0.74803149606299213" header="0.51181102362204722" footer="0.31496062992125984"/>
  <pageSetup paperSize="9" scale="89" orientation="portrait" r:id="rId1"/>
  <headerFooter>
    <oddHeader>&amp;Cรายชื่อ ลูกจ้างชั่วคราว (นักการภารโรง)
วิทยาลัยเทคนิคอุดรธานี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95850-B9B2-4DD4-87BF-C2EF1EA15389}">
  <dimension ref="A1:E25"/>
  <sheetViews>
    <sheetView view="pageBreakPreview" zoomScaleNormal="100" zoomScaleSheetLayoutView="100" workbookViewId="0">
      <selection activeCell="E30" sqref="E30"/>
    </sheetView>
  </sheetViews>
  <sheetFormatPr defaultRowHeight="13.5" x14ac:dyDescent="0.35"/>
  <cols>
    <col min="1" max="1" width="6.5625" customWidth="1"/>
    <col min="2" max="4" width="30.6875" customWidth="1"/>
    <col min="5" max="5" width="15.6875" customWidth="1"/>
  </cols>
  <sheetData>
    <row r="1" spans="1:5" ht="20.65" x14ac:dyDescent="0.35">
      <c r="A1" s="21" t="s">
        <v>25</v>
      </c>
      <c r="B1" s="21" t="s">
        <v>119</v>
      </c>
      <c r="C1" s="21" t="s">
        <v>0</v>
      </c>
      <c r="D1" s="21" t="s">
        <v>23</v>
      </c>
      <c r="E1" s="22" t="s">
        <v>12</v>
      </c>
    </row>
    <row r="2" spans="1:5" ht="21.6" customHeight="1" x14ac:dyDescent="1.05">
      <c r="A2" s="45">
        <v>1</v>
      </c>
      <c r="B2" s="29" t="s">
        <v>306</v>
      </c>
      <c r="C2" s="30" t="s">
        <v>210</v>
      </c>
      <c r="D2" s="42" t="s">
        <v>175</v>
      </c>
      <c r="E2" s="83">
        <v>42</v>
      </c>
    </row>
    <row r="3" spans="1:5" ht="20.65" x14ac:dyDescent="0.6">
      <c r="A3" s="46"/>
      <c r="B3" s="28"/>
      <c r="C3" s="28"/>
      <c r="D3" s="28"/>
      <c r="E3" s="28"/>
    </row>
    <row r="4" spans="1:5" ht="20.65" x14ac:dyDescent="0.6">
      <c r="A4" s="46"/>
      <c r="B4" s="28"/>
      <c r="C4" s="28"/>
      <c r="D4" s="28"/>
      <c r="E4" s="28"/>
    </row>
    <row r="5" spans="1:5" ht="20.65" x14ac:dyDescent="0.6">
      <c r="A5" s="46"/>
      <c r="B5" s="28"/>
      <c r="C5" s="28"/>
      <c r="D5" s="28"/>
      <c r="E5" s="28"/>
    </row>
    <row r="6" spans="1:5" ht="20.65" x14ac:dyDescent="0.6">
      <c r="A6" s="46"/>
      <c r="B6" s="28"/>
      <c r="C6" s="28"/>
      <c r="D6" s="28"/>
      <c r="E6" s="28"/>
    </row>
    <row r="7" spans="1:5" ht="20.65" x14ac:dyDescent="0.6">
      <c r="A7" s="46"/>
      <c r="B7" s="28"/>
      <c r="C7" s="28"/>
      <c r="D7" s="28"/>
      <c r="E7" s="28"/>
    </row>
    <row r="8" spans="1:5" ht="20.65" x14ac:dyDescent="0.6">
      <c r="A8" s="46"/>
      <c r="B8" s="28"/>
      <c r="C8" s="28"/>
      <c r="D8" s="28"/>
      <c r="E8" s="28"/>
    </row>
    <row r="9" spans="1:5" ht="20.65" x14ac:dyDescent="0.6">
      <c r="A9" s="46"/>
      <c r="B9" s="28"/>
      <c r="C9" s="28"/>
      <c r="D9" s="28"/>
      <c r="E9" s="28"/>
    </row>
    <row r="10" spans="1:5" ht="20.65" x14ac:dyDescent="0.6">
      <c r="A10" s="46"/>
      <c r="B10" s="28"/>
      <c r="C10" s="28"/>
      <c r="D10" s="28"/>
      <c r="E10" s="28"/>
    </row>
    <row r="11" spans="1:5" ht="20.65" x14ac:dyDescent="0.6">
      <c r="A11" s="46"/>
      <c r="B11" s="28"/>
      <c r="C11" s="28"/>
      <c r="D11" s="28"/>
      <c r="E11" s="28"/>
    </row>
    <row r="12" spans="1:5" ht="20.65" x14ac:dyDescent="0.6">
      <c r="A12" s="46"/>
      <c r="B12" s="28"/>
      <c r="C12" s="28"/>
      <c r="D12" s="28"/>
      <c r="E12" s="28"/>
    </row>
    <row r="13" spans="1:5" ht="20.65" x14ac:dyDescent="0.6">
      <c r="A13" s="46"/>
      <c r="B13" s="28"/>
      <c r="C13" s="28"/>
      <c r="D13" s="28"/>
      <c r="E13" s="28"/>
    </row>
    <row r="14" spans="1:5" ht="20.65" x14ac:dyDescent="0.6">
      <c r="A14" s="46"/>
      <c r="B14" s="28"/>
      <c r="C14" s="28"/>
      <c r="D14" s="28"/>
      <c r="E14" s="28"/>
    </row>
    <row r="15" spans="1:5" ht="20.65" x14ac:dyDescent="0.6">
      <c r="A15" s="28"/>
      <c r="B15" s="31"/>
      <c r="C15" s="28"/>
      <c r="D15" s="28"/>
      <c r="E15" s="28"/>
    </row>
    <row r="16" spans="1:5" ht="20.65" x14ac:dyDescent="0.6">
      <c r="A16" s="28"/>
      <c r="B16" s="28"/>
      <c r="C16" s="28"/>
      <c r="D16" s="28"/>
      <c r="E16" s="28"/>
    </row>
    <row r="17" spans="1:5" ht="20.65" x14ac:dyDescent="0.6">
      <c r="A17" s="28"/>
      <c r="B17" s="28"/>
      <c r="C17" s="28"/>
      <c r="D17" s="28"/>
      <c r="E17" s="28"/>
    </row>
    <row r="18" spans="1:5" ht="20.65" x14ac:dyDescent="0.6">
      <c r="A18" s="28"/>
      <c r="B18" s="28"/>
      <c r="C18" s="28"/>
      <c r="D18" s="28"/>
      <c r="E18" s="28"/>
    </row>
    <row r="19" spans="1:5" ht="20.65" x14ac:dyDescent="0.6">
      <c r="A19" s="28"/>
      <c r="B19" s="28"/>
      <c r="C19" s="28"/>
      <c r="D19" s="28"/>
      <c r="E19" s="28"/>
    </row>
    <row r="20" spans="1:5" ht="20.65" x14ac:dyDescent="0.6">
      <c r="A20" s="28"/>
      <c r="B20" s="28"/>
      <c r="C20" s="28"/>
      <c r="D20" s="28"/>
      <c r="E20" s="28"/>
    </row>
    <row r="21" spans="1:5" ht="20.65" x14ac:dyDescent="0.6">
      <c r="A21" s="28"/>
      <c r="B21" s="28"/>
      <c r="C21" s="28"/>
      <c r="D21" s="28"/>
      <c r="E21" s="28"/>
    </row>
    <row r="22" spans="1:5" ht="20.65" x14ac:dyDescent="0.6">
      <c r="A22" s="28"/>
      <c r="B22" s="28"/>
      <c r="C22" s="28"/>
      <c r="D22" s="28"/>
      <c r="E22" s="28"/>
    </row>
    <row r="23" spans="1:5" ht="20.65" x14ac:dyDescent="0.6">
      <c r="A23" s="28"/>
      <c r="B23" s="28"/>
      <c r="C23" s="28"/>
      <c r="D23" s="28"/>
      <c r="E23" s="28"/>
    </row>
    <row r="24" spans="1:5" ht="20.65" x14ac:dyDescent="0.6">
      <c r="A24" s="28"/>
      <c r="B24" s="28"/>
      <c r="C24" s="28"/>
      <c r="D24" s="28"/>
      <c r="E24" s="28"/>
    </row>
    <row r="25" spans="1:5" ht="24" x14ac:dyDescent="1.05">
      <c r="A25" s="28"/>
      <c r="B25" s="73" t="s">
        <v>345</v>
      </c>
      <c r="C25" s="73"/>
      <c r="D25" s="73"/>
      <c r="E25" s="74">
        <f>COUNT(E2:E15)</f>
        <v>1</v>
      </c>
    </row>
  </sheetData>
  <pageMargins left="0.7" right="0.7" top="0.75" bottom="0.75" header="0.3" footer="0.3"/>
  <pageSetup scale="7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12</vt:i4>
      </vt:variant>
    </vt:vector>
  </HeadingPairs>
  <TitlesOfParts>
    <vt:vector size="23" baseType="lpstr">
      <vt:lpstr>สรุปข้อมูลปี67</vt:lpstr>
      <vt:lpstr>ข้าราชการ</vt:lpstr>
      <vt:lpstr>ลูกจ้างชั่วคราว(ครู)</vt:lpstr>
      <vt:lpstr>16_38ค</vt:lpstr>
      <vt:lpstr>16_พนักงานราช</vt:lpstr>
      <vt:lpstr>15_ลูกจ้างประจำ</vt:lpstr>
      <vt:lpstr>17_ลูกจ้างชั่วคราว(สำนักงาน)</vt:lpstr>
      <vt:lpstr>18_ลูกจ้างชั่วคราว_นักการ</vt:lpstr>
      <vt:lpstr>19_ลูกจ้างรายวัน</vt:lpstr>
      <vt:lpstr>20_พนักงานรักษาความปลอดภัย</vt:lpstr>
      <vt:lpstr>นักศึกษาฝึกสอน</vt:lpstr>
      <vt:lpstr>'15_ลูกจ้างประจำ'!Print_Area</vt:lpstr>
      <vt:lpstr>'16_38ค'!Print_Area</vt:lpstr>
      <vt:lpstr>'16_พนักงานราช'!Print_Area</vt:lpstr>
      <vt:lpstr>'17_ลูกจ้างชั่วคราว(สำนักงาน)'!Print_Area</vt:lpstr>
      <vt:lpstr>'18_ลูกจ้างชั่วคราว_นักการ'!Print_Area</vt:lpstr>
      <vt:lpstr>'19_ลูกจ้างรายวัน'!Print_Area</vt:lpstr>
      <vt:lpstr>'20_พนักงานรักษาความปลอดภัย'!Print_Area</vt:lpstr>
      <vt:lpstr>ข้าราชการ!Print_Area</vt:lpstr>
      <vt:lpstr>นักศึกษาฝึกสอน!Print_Area</vt:lpstr>
      <vt:lpstr>'ลูกจ้างชั่วคราว(ครู)'!Print_Area</vt:lpstr>
      <vt:lpstr>ข้าราชการ!Print_Titles</vt:lpstr>
      <vt:lpstr>'ลูกจ้างชั่วคราว(ครู)'!Print_Titles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Rungnapa</dc:creator>
  <cp:lastModifiedBy>Administrator</cp:lastModifiedBy>
  <cp:lastPrinted>2024-05-28T01:52:20Z</cp:lastPrinted>
  <dcterms:created xsi:type="dcterms:W3CDTF">2022-05-26T13:20:26Z</dcterms:created>
  <dcterms:modified xsi:type="dcterms:W3CDTF">2024-05-31T03:44:34Z</dcterms:modified>
</cp:coreProperties>
</file>